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50 ok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<sst xmlns="http://schemas.openxmlformats.org/spreadsheetml/2006/main" count="33" uniqueCount="33">
  <si>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TABEL 50</t>
  </si>
  <si>
    <t xml:space="preserve"> </t>
  </si>
  <si>
    <t>PELAYANAN KESEHATAN GIGI DAN MULUT MENURUT KECAMATAN DAN PUSKESMAS</t>
  </si>
  <si>
    <t>NO</t>
  </si>
  <si>
    <t>KECAMATAN</t>
  </si>
  <si>
    <t>PUSKESMAS</t>
  </si>
  <si>
    <t>PELAYANAN KESEHATAN GIGI DAN MULUT</t>
  </si>
  <si>
    <t>TUMPATAN GIGI TETAP</t>
  </si>
  <si>
    <t>PENCABUTAN GIGI TETAP</t>
  </si>
  <si>
    <t>JUMLAH KUNJUNGAN</t>
  </si>
  <si>
    <t>RASIO TUMPATAN/ PENCABUTAN</t>
  </si>
  <si>
    <t>JUMLAH KASUS GIGI</t>
  </si>
  <si>
    <t>JUMLAH KASUS DIRUJUK</t>
  </si>
  <si>
    <t>% KASUS DIRUJUK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</si>
  <si>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</si>
  <si>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</si>
  <si>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</si>
  <si>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</si>
  <si>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</si>
  <si>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</si>
  <si>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</si>
  <si>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</si>
  <si>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</si>
  <si>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</si>
  <si>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Candung</t>
  </si>
  <si>
    <t>Baso</t>
  </si>
  <si>
    <t>Tilatang Kamang</t>
  </si>
  <si>
    <t>Kamang Magek</t>
  </si>
  <si>
    <t>Palembayan</t>
  </si>
  <si>
    <t>Palupuh</t>
  </si>
  <si>
    <t>JUMLAH (KAB/ KOTA)</t>
  </si>
  <si>
    <t>Sumber: Seksi Yankes Primer Dinkes Agam Tahun 2024</t>
  </si>
  <si>
    <t>Keterangan: pelayanan kesehatan gigi meliputi seluruh fasilitas pelayanan kesehatan di wilayah kerja puskesmas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</si>
</sst>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27">
    <font>
      <sz val="11"/>
      <color theme="1"/>
      <name val="Calibri"/>
      <charset val="134"/>
      <scheme val="minor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sz val="11"/>
      <name val="Calibri"/>
      <charset val="134"/>
      <scheme val="minor"/>
    </font>
    <font>
      <b/>
      <i/>
      <sz val="9"/>
      <color theme="1"/>
      <name val="Arial"/>
      <charset val="134"/>
    </font>
    <font>
      <sz val="9"/>
      <color theme="1"/>
      <name val="Arial"/>
      <charset val="134"/>
    </font>
    <font>
      <sz val="12"/>
      <color rgb="FF000000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2" applyNumberFormat="0" applyAlignment="0" applyProtection="0">
      <alignment vertical="center"/>
    </xf>
    <xf numFmtId="0" fontId="17" fillId="5" borderId="23" applyNumberFormat="0" applyAlignment="0" applyProtection="0">
      <alignment vertical="center"/>
    </xf>
    <xf numFmtId="0" fontId="18" fillId="5" borderId="22" applyNumberFormat="0" applyAlignment="0" applyProtection="0">
      <alignment vertical="center"/>
    </xf>
    <xf numFmtId="0" fontId="19" fillId="6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3" fontId="2" fillId="2" borderId="10" xfId="0" applyNumberFormat="1" applyFont="1" applyFill="1" applyBorder="1" applyAlignment="1">
      <alignment horizontal="right"/>
    </xf>
    <xf numFmtId="3" fontId="2" fillId="2" borderId="9" xfId="0" applyNumberFormat="1" applyFont="1" applyFill="1" applyBorder="1" applyAlignment="1">
      <alignment horizontal="right"/>
    </xf>
    <xf numFmtId="178" fontId="2" fillId="2" borderId="9" xfId="0" applyNumberFormat="1" applyFont="1" applyFill="1" applyBorder="1" applyAlignment="1">
      <alignment horizontal="right"/>
    </xf>
    <xf numFmtId="0" fontId="2" fillId="0" borderId="10" xfId="0" applyFont="1" applyBorder="1" applyAlignment="1">
      <alignment horizontal="center" vertical="center"/>
    </xf>
    <xf numFmtId="3" fontId="2" fillId="0" borderId="9" xfId="0" applyNumberFormat="1" applyFont="1" applyBorder="1" applyAlignment="1"/>
    <xf numFmtId="0" fontId="2" fillId="0" borderId="11" xfId="0" applyFont="1" applyBorder="1" applyAlignment="1">
      <alignment horizontal="left" vertical="center"/>
    </xf>
    <xf numFmtId="3" fontId="6" fillId="0" borderId="10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3" fontId="2" fillId="2" borderId="11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horizontal="right"/>
    </xf>
    <xf numFmtId="3" fontId="2" fillId="2" borderId="12" xfId="0" applyNumberFormat="1" applyFont="1" applyFill="1" applyBorder="1" applyAlignment="1">
      <alignment horizontal="right"/>
    </xf>
    <xf numFmtId="0" fontId="2" fillId="0" borderId="6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" fontId="1" fillId="0" borderId="17" xfId="0" applyNumberFormat="1" applyFont="1" applyBorder="1" applyAlignment="1">
      <alignment vertical="center"/>
    </xf>
    <xf numFmtId="178" fontId="1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\EPSS%202026\Lampiran%20Profil%20Kesehatan%20Kab.%20Agam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1"/>
      <sheetName val="2 ok"/>
      <sheetName val="3 ok"/>
      <sheetName val="4 ok"/>
      <sheetName val="5 ok"/>
      <sheetName val="6 ok"/>
      <sheetName val="7 ok"/>
      <sheetName val="8 ok"/>
      <sheetName val="9 ok"/>
      <sheetName val="10 ok"/>
      <sheetName val="11 ok"/>
      <sheetName val="12 ok"/>
      <sheetName val="13 ok"/>
      <sheetName val="14 ok"/>
      <sheetName val="15 ok"/>
      <sheetName val="16 ok"/>
      <sheetName val="17 ok"/>
      <sheetName val="18 ok"/>
      <sheetName val="19 ok"/>
      <sheetName val="20 ok"/>
      <sheetName val="21 ok"/>
      <sheetName val="22 ok"/>
      <sheetName val="23 ok"/>
      <sheetName val=" 24 ok"/>
      <sheetName val=" 25 ok"/>
      <sheetName val="26 ok"/>
      <sheetName val="27 ok"/>
      <sheetName val="28 ok"/>
      <sheetName val="29 ok"/>
      <sheetName val="30 ok"/>
      <sheetName val="31 ok"/>
      <sheetName val="32 ok"/>
      <sheetName val="33 ok"/>
      <sheetName val="34 ok"/>
      <sheetName val="35 ok"/>
      <sheetName val="36 ok"/>
      <sheetName val="37 ok"/>
      <sheetName val="38 ok"/>
      <sheetName val="39 ok"/>
      <sheetName val="40 ok"/>
      <sheetName val="41"/>
      <sheetName val="42 ok"/>
      <sheetName val="43 ok"/>
      <sheetName val="44 ok"/>
      <sheetName val="45 ok"/>
      <sheetName val="46 ok"/>
      <sheetName val="47 ok"/>
      <sheetName val="48 ok"/>
      <sheetName val="49 ok"/>
      <sheetName val="50 ok"/>
      <sheetName val="51 ok"/>
      <sheetName val="52 ok"/>
      <sheetName val="53 ok"/>
      <sheetName val="54 ok"/>
      <sheetName val="55 ok"/>
      <sheetName val="56 ok"/>
      <sheetName val="57 ok"/>
      <sheetName val="58 ok"/>
      <sheetName val="59 ok"/>
      <sheetName val="60 ok"/>
      <sheetName val="61 ok"/>
      <sheetName val="62 ok"/>
      <sheetName val="63 ok"/>
      <sheetName val="64 ok"/>
      <sheetName val="65 ok"/>
      <sheetName val="66 ok"/>
      <sheetName val="67 ok"/>
      <sheetName val="68 ok"/>
      <sheetName val="69 ok"/>
      <sheetName val="70 ok"/>
      <sheetName val="71 ok"/>
      <sheetName val="72 ok"/>
      <sheetName val="73 ok"/>
      <sheetName val="74 ok"/>
      <sheetName val="75 ok"/>
      <sheetName val="76 ok"/>
      <sheetName val="77 ok"/>
      <sheetName val="78 ok"/>
      <sheetName val="79 ok"/>
      <sheetName val="80 ok"/>
      <sheetName val="81 ok"/>
      <sheetName val="82 ok"/>
      <sheetName val="83 ok"/>
      <sheetName val="84 ok"/>
      <sheetName val="85 ok"/>
      <sheetName val="Copy of 85 ok"/>
      <sheetName val="86 ok"/>
      <sheetName val="87 ok"/>
    </sheetNames>
    <sheetDataSet>
      <sheetData sheetId="0"/>
      <sheetData sheetId="1">
        <row r="5">
          <cell r="F5" t="str">
            <v>KABUPATEN AGAM</v>
          </cell>
        </row>
        <row r="6">
          <cell r="F6" t="str">
            <v>TAHUN 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Puskesmas Tiku</v>
          </cell>
        </row>
        <row r="10">
          <cell r="C10" t="str">
            <v>Puskesmas Muaro Putuih</v>
          </cell>
        </row>
        <row r="11">
          <cell r="C11" t="str">
            <v>Puskesmas Manggopoh</v>
          </cell>
        </row>
        <row r="12">
          <cell r="C12" t="str">
            <v>Puskesmas Lubuk Basung</v>
          </cell>
        </row>
        <row r="13">
          <cell r="C13" t="str">
            <v>Puskesmas Bawan</v>
          </cell>
        </row>
        <row r="14">
          <cell r="C14" t="str">
            <v>Puskesmas Batu Kambing</v>
          </cell>
        </row>
        <row r="15">
          <cell r="C15" t="str">
            <v>Puskesmas Pasar Ahad</v>
          </cell>
        </row>
        <row r="16">
          <cell r="C16" t="str">
            <v>Puskesmas Maninjau</v>
          </cell>
        </row>
        <row r="17">
          <cell r="C17" t="str">
            <v>Puskesmas Matur</v>
          </cell>
        </row>
        <row r="18">
          <cell r="C18" t="str">
            <v>Puskesmas IV Koto</v>
          </cell>
        </row>
        <row r="19">
          <cell r="C19" t="str">
            <v>Puskesmas Malalak</v>
          </cell>
        </row>
        <row r="20">
          <cell r="C20" t="str">
            <v>Puskesmas Padang Lua</v>
          </cell>
        </row>
        <row r="21">
          <cell r="C21" t="str">
            <v>Puskesmas Sungai Pua</v>
          </cell>
        </row>
        <row r="22">
          <cell r="C22" t="str">
            <v>Puskesmas Biaro</v>
          </cell>
        </row>
        <row r="23">
          <cell r="C23" t="str">
            <v>Puskesmas Lasi</v>
          </cell>
        </row>
        <row r="24">
          <cell r="C24" t="str">
            <v>Puskesmas Baso</v>
          </cell>
        </row>
        <row r="25">
          <cell r="C25" t="str">
            <v>Puskesmas Padang Tarok</v>
          </cell>
        </row>
        <row r="26">
          <cell r="C26" t="str">
            <v>Puskesmas Pakan Kamis</v>
          </cell>
        </row>
        <row r="27">
          <cell r="C27" t="str">
            <v>Puskesmas kapau</v>
          </cell>
        </row>
        <row r="28">
          <cell r="C28" t="str">
            <v>Puskesmas Magek</v>
          </cell>
        </row>
        <row r="29">
          <cell r="C29" t="str">
            <v>Puskesmas Palembayan</v>
          </cell>
        </row>
        <row r="30">
          <cell r="C30" t="str">
            <v>Puskesmas Koto Alam</v>
          </cell>
        </row>
        <row r="31">
          <cell r="C31" t="str">
            <v>Puskesmas Palupuh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Z1000"/>
  <sheetViews>
    <sheetView tabSelected="1" workbookViewId="0">
      <selection activeCell="A3" sqref="A3:J3"/>
    </sheetView>
  </sheetViews>
  <sheetFormatPr defaultColWidth="14.4259259259259" defaultRowHeight="15" customHeight="1"/>
  <cols>
    <col min="1" max="1" width="5.71296296296296" style="1" customWidth="1"/>
    <col min="2" max="2" width="21.712962962963" style="1" customWidth="1"/>
    <col min="3" max="3" width="29.8611111111111" style="1" customWidth="1"/>
    <col min="4" max="10" width="20.712962962963" style="1" customWidth="1"/>
    <col min="11" max="26" width="9.13888888888889" style="1" customWidth="1"/>
    <col min="27" max="16384" width="14.4259259259259" style="1"/>
  </cols>
  <sheetData>
    <row r="1" ht="15.6" spans="1:26">
      <c r="A1" s="2" t="s">
        <v>0</v>
      </c>
      <c r="B1" s="3"/>
      <c r="C1" s="3" t="s">
        <v>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6" spans="1:26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6" spans="1:2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6" spans="1:26">
      <c r="A4" s="2"/>
      <c r="B4" s="2"/>
      <c r="C4" s="2"/>
      <c r="D4" s="2"/>
      <c r="E4" s="5"/>
      <c r="F4" s="5" t="str">
        <f>'[1]1'!$F$5</f>
        <v>KABUPATEN AGAM</v>
      </c>
      <c r="G4" s="6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6" spans="1:26">
      <c r="A5" s="2"/>
      <c r="B5" s="2"/>
      <c r="C5" s="2"/>
      <c r="D5" s="2"/>
      <c r="E5" s="5"/>
      <c r="F5" s="5" t="str">
        <f>'[1]1'!$F$6</f>
        <v>TAHUN 2024</v>
      </c>
      <c r="G5" s="6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spans="1:26">
      <c r="A6" s="7"/>
      <c r="B6" s="7"/>
      <c r="C6" s="7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8" customHeight="1" spans="1:26">
      <c r="A7" s="8" t="s">
        <v>3</v>
      </c>
      <c r="B7" s="8" t="s">
        <v>4</v>
      </c>
      <c r="C7" s="8" t="s">
        <v>5</v>
      </c>
      <c r="D7" s="9" t="s">
        <v>6</v>
      </c>
      <c r="E7" s="10"/>
      <c r="F7" s="10"/>
      <c r="G7" s="10"/>
      <c r="H7" s="10"/>
      <c r="I7" s="10"/>
      <c r="J7" s="11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52.5" customHeight="1" spans="1:26">
      <c r="A8" s="12"/>
      <c r="B8" s="12"/>
      <c r="C8" s="12"/>
      <c r="D8" s="13" t="s">
        <v>7</v>
      </c>
      <c r="E8" s="13" t="s">
        <v>8</v>
      </c>
      <c r="F8" s="13" t="s">
        <v>9</v>
      </c>
      <c r="G8" s="13" t="s">
        <v>10</v>
      </c>
      <c r="H8" s="13" t="s">
        <v>11</v>
      </c>
      <c r="I8" s="13" t="s">
        <v>12</v>
      </c>
      <c r="J8" s="13" t="s">
        <v>13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8" customHeight="1" spans="1:26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>
      <c r="A10" s="16">
        <v>1</v>
      </c>
      <c r="B10" s="17" t="s">
        <v>14</v>
      </c>
      <c r="C10" s="18" t="str">
        <f>'[1]9 ok'!C9</f>
        <v>Puskesmas Tiku</v>
      </c>
      <c r="D10" s="19">
        <v>31</v>
      </c>
      <c r="E10" s="20">
        <v>144</v>
      </c>
      <c r="F10" s="20">
        <v>1029</v>
      </c>
      <c r="G10" s="21">
        <f t="shared" ref="G10:G32" si="0">D10/E10</f>
        <v>0.215277777777778</v>
      </c>
      <c r="H10" s="20">
        <v>1029</v>
      </c>
      <c r="I10" s="20">
        <v>117</v>
      </c>
      <c r="J10" s="21">
        <f t="shared" ref="J10:J32" si="1">I10/H10*100</f>
        <v>11.3702623906706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22">
        <v>2</v>
      </c>
      <c r="B11" s="17"/>
      <c r="C11" s="18" t="str">
        <f>'[1]9 ok'!C10</f>
        <v>Puskesmas Muaro Putuih</v>
      </c>
      <c r="D11" s="19">
        <v>0</v>
      </c>
      <c r="E11" s="20">
        <v>136</v>
      </c>
      <c r="F11" s="20">
        <v>531</v>
      </c>
      <c r="G11" s="21">
        <f t="shared" si="0"/>
        <v>0</v>
      </c>
      <c r="H11" s="20">
        <v>531</v>
      </c>
      <c r="I11" s="20">
        <v>41</v>
      </c>
      <c r="J11" s="21">
        <f t="shared" si="1"/>
        <v>7.72128060263653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22">
        <v>3</v>
      </c>
      <c r="B12" s="17" t="s">
        <v>15</v>
      </c>
      <c r="C12" s="18" t="str">
        <f>'[1]9 ok'!C11</f>
        <v>Puskesmas Manggopoh</v>
      </c>
      <c r="D12" s="19">
        <v>123</v>
      </c>
      <c r="E12" s="20">
        <v>240</v>
      </c>
      <c r="F12" s="23">
        <v>2069</v>
      </c>
      <c r="G12" s="21">
        <f t="shared" si="0"/>
        <v>0.5125</v>
      </c>
      <c r="H12" s="20">
        <v>2069</v>
      </c>
      <c r="I12" s="20">
        <v>300</v>
      </c>
      <c r="J12" s="21">
        <f t="shared" si="1"/>
        <v>14.499758337361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22">
        <v>4</v>
      </c>
      <c r="B13" s="17"/>
      <c r="C13" s="24" t="str">
        <f>'[1]9 ok'!C12</f>
        <v>Puskesmas Lubuk Basung</v>
      </c>
      <c r="D13" s="25">
        <v>369</v>
      </c>
      <c r="E13" s="20">
        <v>407</v>
      </c>
      <c r="F13" s="20">
        <v>3211</v>
      </c>
      <c r="G13" s="21">
        <f t="shared" si="0"/>
        <v>0.906633906633907</v>
      </c>
      <c r="H13" s="20">
        <v>2743</v>
      </c>
      <c r="I13" s="20">
        <v>474</v>
      </c>
      <c r="J13" s="21">
        <f t="shared" si="1"/>
        <v>17.2803499817718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22">
        <v>5</v>
      </c>
      <c r="B14" s="17" t="s">
        <v>16</v>
      </c>
      <c r="C14" s="18" t="str">
        <f>'[1]9 ok'!C13</f>
        <v>Puskesmas Bawan</v>
      </c>
      <c r="D14" s="19">
        <v>63</v>
      </c>
      <c r="E14" s="20">
        <v>122</v>
      </c>
      <c r="F14" s="20">
        <v>1014</v>
      </c>
      <c r="G14" s="21">
        <f t="shared" si="0"/>
        <v>0.516393442622951</v>
      </c>
      <c r="H14" s="20">
        <v>1014</v>
      </c>
      <c r="I14" s="20">
        <v>138</v>
      </c>
      <c r="J14" s="21">
        <f t="shared" si="1"/>
        <v>13.6094674556213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22">
        <v>6</v>
      </c>
      <c r="B15" s="17"/>
      <c r="C15" s="18" t="str">
        <f>'[1]9 ok'!C14</f>
        <v>Puskesmas Batu Kambing</v>
      </c>
      <c r="D15" s="19">
        <v>79</v>
      </c>
      <c r="E15" s="20">
        <v>224</v>
      </c>
      <c r="F15" s="20">
        <v>755</v>
      </c>
      <c r="G15" s="21">
        <f t="shared" si="0"/>
        <v>0.352678571428571</v>
      </c>
      <c r="H15" s="20">
        <v>737</v>
      </c>
      <c r="I15" s="20">
        <v>34</v>
      </c>
      <c r="J15" s="21">
        <f t="shared" si="1"/>
        <v>4.61329715061058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22">
        <v>7</v>
      </c>
      <c r="B16" s="17" t="s">
        <v>17</v>
      </c>
      <c r="C16" s="18" t="str">
        <f>'[1]9 ok'!C15</f>
        <v>Puskesmas Pasar Ahad</v>
      </c>
      <c r="D16" s="19">
        <v>139</v>
      </c>
      <c r="E16" s="20">
        <v>501</v>
      </c>
      <c r="F16" s="20">
        <v>1875</v>
      </c>
      <c r="G16" s="21">
        <f t="shared" si="0"/>
        <v>0.277445109780439</v>
      </c>
      <c r="H16" s="20">
        <v>1687</v>
      </c>
      <c r="I16" s="20">
        <v>109</v>
      </c>
      <c r="J16" s="21">
        <f t="shared" si="1"/>
        <v>6.46117368109069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22">
        <v>8</v>
      </c>
      <c r="B17" s="17"/>
      <c r="C17" s="18" t="str">
        <f>'[1]9 ok'!C16</f>
        <v>Puskesmas Maninjau</v>
      </c>
      <c r="D17" s="19">
        <v>328</v>
      </c>
      <c r="E17" s="20">
        <v>325</v>
      </c>
      <c r="F17" s="20">
        <v>2065</v>
      </c>
      <c r="G17" s="21">
        <f t="shared" si="0"/>
        <v>1.00923076923077</v>
      </c>
      <c r="H17" s="20">
        <v>2065</v>
      </c>
      <c r="I17" s="20">
        <v>139</v>
      </c>
      <c r="J17" s="21">
        <f t="shared" si="1"/>
        <v>6.73123486682809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22">
        <v>9</v>
      </c>
      <c r="B18" s="17" t="s">
        <v>18</v>
      </c>
      <c r="C18" s="18" t="str">
        <f>'[1]9 ok'!C17</f>
        <v>Puskesmas Matur</v>
      </c>
      <c r="D18" s="19">
        <v>126</v>
      </c>
      <c r="E18" s="20">
        <v>186</v>
      </c>
      <c r="F18" s="20">
        <v>1621</v>
      </c>
      <c r="G18" s="21">
        <f t="shared" si="0"/>
        <v>0.67741935483871</v>
      </c>
      <c r="H18" s="20">
        <v>1597</v>
      </c>
      <c r="I18" s="20">
        <v>95</v>
      </c>
      <c r="J18" s="21">
        <f t="shared" si="1"/>
        <v>5.94865372573575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22">
        <v>10</v>
      </c>
      <c r="B19" s="17" t="s">
        <v>19</v>
      </c>
      <c r="C19" s="24" t="str">
        <f>'[1]9 ok'!C18</f>
        <v>Puskesmas IV Koto</v>
      </c>
      <c r="D19" s="26">
        <v>197</v>
      </c>
      <c r="E19" s="27">
        <v>120</v>
      </c>
      <c r="F19" s="28">
        <v>2244</v>
      </c>
      <c r="G19" s="21">
        <f t="shared" si="0"/>
        <v>1.64166666666667</v>
      </c>
      <c r="H19" s="29">
        <v>2526</v>
      </c>
      <c r="I19" s="29">
        <v>110</v>
      </c>
      <c r="J19" s="21">
        <f t="shared" si="1"/>
        <v>4.35471100554236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22">
        <v>11</v>
      </c>
      <c r="B20" s="17" t="s">
        <v>20</v>
      </c>
      <c r="C20" s="18" t="str">
        <f>'[1]9 ok'!C19</f>
        <v>Puskesmas Malalak</v>
      </c>
      <c r="D20" s="19">
        <v>1</v>
      </c>
      <c r="E20" s="20">
        <v>233</v>
      </c>
      <c r="F20" s="20">
        <v>812</v>
      </c>
      <c r="G20" s="21">
        <f t="shared" si="0"/>
        <v>0.00429184549356223</v>
      </c>
      <c r="H20" s="20">
        <v>812</v>
      </c>
      <c r="I20" s="20">
        <v>14</v>
      </c>
      <c r="J20" s="21">
        <f t="shared" si="1"/>
        <v>1.72413793103448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 spans="1:26">
      <c r="A21" s="22">
        <v>12</v>
      </c>
      <c r="B21" s="17" t="s">
        <v>21</v>
      </c>
      <c r="C21" s="18" t="str">
        <f>'[1]9 ok'!C20</f>
        <v>Puskesmas Padang Lua</v>
      </c>
      <c r="D21" s="19">
        <v>94</v>
      </c>
      <c r="E21" s="20">
        <v>426</v>
      </c>
      <c r="F21" s="20">
        <v>2237</v>
      </c>
      <c r="G21" s="21">
        <f t="shared" si="0"/>
        <v>0.220657276995305</v>
      </c>
      <c r="H21" s="20">
        <v>2247</v>
      </c>
      <c r="I21" s="20">
        <v>248</v>
      </c>
      <c r="J21" s="21">
        <f t="shared" si="1"/>
        <v>11.0369381397419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 spans="1:26">
      <c r="A22" s="22">
        <v>13</v>
      </c>
      <c r="B22" s="17" t="s">
        <v>22</v>
      </c>
      <c r="C22" s="18" t="str">
        <f>'[1]9 ok'!C21</f>
        <v>Puskesmas Sungai Pua</v>
      </c>
      <c r="D22" s="19">
        <v>525</v>
      </c>
      <c r="E22" s="20">
        <v>755</v>
      </c>
      <c r="F22" s="20">
        <v>3352</v>
      </c>
      <c r="G22" s="21">
        <f t="shared" si="0"/>
        <v>0.695364238410596</v>
      </c>
      <c r="H22" s="20">
        <v>3858</v>
      </c>
      <c r="I22" s="20">
        <v>98</v>
      </c>
      <c r="J22" s="21">
        <f t="shared" si="1"/>
        <v>2.54017625712805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 spans="1:26">
      <c r="A23" s="22">
        <v>14</v>
      </c>
      <c r="B23" s="17" t="s">
        <v>23</v>
      </c>
      <c r="C23" s="18" t="str">
        <f>'[1]9 ok'!C22</f>
        <v>Puskesmas Biaro</v>
      </c>
      <c r="D23" s="19">
        <v>603</v>
      </c>
      <c r="E23" s="20">
        <v>1094</v>
      </c>
      <c r="F23" s="20">
        <v>4002</v>
      </c>
      <c r="G23" s="21">
        <f t="shared" si="0"/>
        <v>0.551188299817185</v>
      </c>
      <c r="H23" s="20">
        <v>4060</v>
      </c>
      <c r="I23" s="20">
        <v>150</v>
      </c>
      <c r="J23" s="21">
        <f t="shared" si="1"/>
        <v>3.69458128078818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 spans="1:26">
      <c r="A24" s="22">
        <v>15</v>
      </c>
      <c r="B24" s="17" t="s">
        <v>24</v>
      </c>
      <c r="C24" s="24" t="str">
        <f>'[1]9 ok'!C23</f>
        <v>Puskesmas Lasi</v>
      </c>
      <c r="D24" s="30">
        <v>99</v>
      </c>
      <c r="E24" s="30">
        <v>709</v>
      </c>
      <c r="F24" s="19">
        <v>2119</v>
      </c>
      <c r="G24" s="21">
        <f t="shared" si="0"/>
        <v>0.139633286318759</v>
      </c>
      <c r="H24" s="30">
        <v>2387</v>
      </c>
      <c r="I24" s="19">
        <v>84</v>
      </c>
      <c r="J24" s="21">
        <f t="shared" si="1"/>
        <v>3.51906158357771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 spans="1:26">
      <c r="A25" s="22">
        <v>16</v>
      </c>
      <c r="B25" s="17" t="s">
        <v>25</v>
      </c>
      <c r="C25" s="24" t="str">
        <f>'[1]9 ok'!C24</f>
        <v>Puskesmas Baso</v>
      </c>
      <c r="D25" s="30">
        <v>960</v>
      </c>
      <c r="E25" s="30">
        <v>753</v>
      </c>
      <c r="F25" s="19">
        <v>2643</v>
      </c>
      <c r="G25" s="21">
        <f t="shared" si="0"/>
        <v>1.27490039840637</v>
      </c>
      <c r="H25" s="30">
        <v>2630</v>
      </c>
      <c r="I25" s="19">
        <v>64</v>
      </c>
      <c r="J25" s="21">
        <f t="shared" si="1"/>
        <v>2.43346007604563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 spans="1:26">
      <c r="A26" s="22">
        <v>17</v>
      </c>
      <c r="B26" s="17"/>
      <c r="C26" s="18" t="str">
        <f>'[1]9 ok'!C25</f>
        <v>Puskesmas Padang Tarok</v>
      </c>
      <c r="D26" s="19">
        <v>133</v>
      </c>
      <c r="E26" s="20">
        <v>100</v>
      </c>
      <c r="F26" s="20">
        <v>505</v>
      </c>
      <c r="G26" s="21">
        <f t="shared" si="0"/>
        <v>1.33</v>
      </c>
      <c r="H26" s="20">
        <v>505</v>
      </c>
      <c r="I26" s="20">
        <v>2</v>
      </c>
      <c r="J26" s="21">
        <f t="shared" si="1"/>
        <v>0.396039603960396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 spans="1:26">
      <c r="A27" s="22">
        <v>18</v>
      </c>
      <c r="B27" s="17" t="s">
        <v>26</v>
      </c>
      <c r="C27" s="18" t="str">
        <f>'[1]9 ok'!C26</f>
        <v>Puskesmas Pakan Kamis</v>
      </c>
      <c r="D27" s="19">
        <v>315</v>
      </c>
      <c r="E27" s="20">
        <v>250</v>
      </c>
      <c r="F27" s="20">
        <v>2361</v>
      </c>
      <c r="G27" s="21">
        <f t="shared" si="0"/>
        <v>1.26</v>
      </c>
      <c r="H27" s="20">
        <v>2350</v>
      </c>
      <c r="I27" s="20">
        <v>73</v>
      </c>
      <c r="J27" s="21">
        <f t="shared" si="1"/>
        <v>3.1063829787234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 spans="1:26">
      <c r="A28" s="22">
        <v>19</v>
      </c>
      <c r="B28" s="17"/>
      <c r="C28" s="18" t="str">
        <f>'[1]9 ok'!C27</f>
        <v>Puskesmas kapau</v>
      </c>
      <c r="D28" s="19">
        <v>46</v>
      </c>
      <c r="E28" s="20">
        <v>164</v>
      </c>
      <c r="F28" s="20">
        <v>1338</v>
      </c>
      <c r="G28" s="21">
        <f t="shared" si="0"/>
        <v>0.280487804878049</v>
      </c>
      <c r="H28" s="20">
        <v>1323</v>
      </c>
      <c r="I28" s="20">
        <v>55</v>
      </c>
      <c r="J28" s="21">
        <f t="shared" si="1"/>
        <v>4.15721844293273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 spans="1:26">
      <c r="A29" s="22">
        <v>20</v>
      </c>
      <c r="B29" s="17" t="s">
        <v>27</v>
      </c>
      <c r="C29" s="18" t="str">
        <f>'[1]9 ok'!C28</f>
        <v>Puskesmas Magek</v>
      </c>
      <c r="D29" s="19">
        <v>423</v>
      </c>
      <c r="E29" s="20">
        <v>586</v>
      </c>
      <c r="F29" s="20">
        <v>2636</v>
      </c>
      <c r="G29" s="21">
        <f t="shared" si="0"/>
        <v>0.721843003412969</v>
      </c>
      <c r="H29" s="20">
        <v>2642</v>
      </c>
      <c r="I29" s="20">
        <v>31</v>
      </c>
      <c r="J29" s="21">
        <f t="shared" si="1"/>
        <v>1.17335352006056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 spans="1:26">
      <c r="A30" s="22">
        <v>21</v>
      </c>
      <c r="B30" s="17" t="s">
        <v>28</v>
      </c>
      <c r="C30" s="18" t="str">
        <f>'[1]9 ok'!C29</f>
        <v>Puskesmas Palembayan</v>
      </c>
      <c r="D30" s="19">
        <v>130</v>
      </c>
      <c r="E30" s="20">
        <v>113</v>
      </c>
      <c r="F30" s="20">
        <v>868</v>
      </c>
      <c r="G30" s="21">
        <f t="shared" si="0"/>
        <v>1.15044247787611</v>
      </c>
      <c r="H30" s="20">
        <v>857</v>
      </c>
      <c r="I30" s="20">
        <v>35</v>
      </c>
      <c r="J30" s="21">
        <f t="shared" si="1"/>
        <v>4.08401400233372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 spans="1:26">
      <c r="A31" s="22">
        <v>22</v>
      </c>
      <c r="B31" s="17"/>
      <c r="C31" s="18" t="str">
        <f>'[1]9 ok'!C30</f>
        <v>Puskesmas Koto Alam</v>
      </c>
      <c r="D31" s="19">
        <v>312</v>
      </c>
      <c r="E31" s="20">
        <v>408</v>
      </c>
      <c r="F31" s="20">
        <v>1243</v>
      </c>
      <c r="G31" s="21">
        <f t="shared" si="0"/>
        <v>0.764705882352941</v>
      </c>
      <c r="H31" s="20">
        <v>1197</v>
      </c>
      <c r="I31" s="20">
        <v>79</v>
      </c>
      <c r="J31" s="21">
        <f t="shared" si="1"/>
        <v>6.59983291562239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 spans="1:26">
      <c r="A32" s="22">
        <v>23</v>
      </c>
      <c r="B32" s="17" t="s">
        <v>29</v>
      </c>
      <c r="C32" s="18" t="str">
        <f>'[1]9 ok'!C31</f>
        <v>Puskesmas Palupuh</v>
      </c>
      <c r="D32" s="31">
        <v>24</v>
      </c>
      <c r="E32" s="32">
        <v>260</v>
      </c>
      <c r="F32" s="32">
        <v>946</v>
      </c>
      <c r="G32" s="21">
        <f t="shared" si="0"/>
        <v>0.0923076923076923</v>
      </c>
      <c r="H32" s="32">
        <v>615</v>
      </c>
      <c r="I32" s="32">
        <v>27</v>
      </c>
      <c r="J32" s="21">
        <f t="shared" si="1"/>
        <v>4.39024390243902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 spans="1:26">
      <c r="A33" s="33"/>
      <c r="B33" s="33"/>
      <c r="C33" s="34"/>
      <c r="D33" s="35"/>
      <c r="E33" s="35"/>
      <c r="F33" s="35"/>
      <c r="G33" s="36"/>
      <c r="H33" s="35"/>
      <c r="I33" s="35"/>
      <c r="J33" s="3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 spans="1:26">
      <c r="A34" s="37" t="s">
        <v>30</v>
      </c>
      <c r="B34" s="38"/>
      <c r="C34" s="39"/>
      <c r="D34" s="40">
        <f t="shared" ref="D34:F34" si="2">SUM(D10:D33)</f>
        <v>5120</v>
      </c>
      <c r="E34" s="40">
        <f t="shared" si="2"/>
        <v>8256</v>
      </c>
      <c r="F34" s="40">
        <f t="shared" si="2"/>
        <v>41476</v>
      </c>
      <c r="G34" s="41">
        <f>D34/E34</f>
        <v>0.62015503875969</v>
      </c>
      <c r="H34" s="40">
        <f>SUM(H10:H33)</f>
        <v>41481</v>
      </c>
      <c r="I34" s="40">
        <f>SUM(I10:I33)</f>
        <v>2517</v>
      </c>
      <c r="J34" s="41">
        <f>I34/H34</f>
        <v>0.0606783828740869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 spans="1:26">
      <c r="A35" s="42"/>
      <c r="B35" s="43"/>
      <c r="C35" s="43"/>
      <c r="D35" s="3"/>
      <c r="E35" s="44"/>
      <c r="F35" s="44"/>
      <c r="G35" s="44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 spans="1:26">
      <c r="A36" s="45" t="s">
        <v>31</v>
      </c>
      <c r="B36" s="45"/>
      <c r="C36" s="45"/>
      <c r="D36" s="45"/>
      <c r="E36" s="45"/>
      <c r="F36" s="4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 spans="1:26">
      <c r="A37" s="45" t="s">
        <v>32</v>
      </c>
      <c r="B37" s="45"/>
      <c r="C37" s="45"/>
      <c r="D37" s="45"/>
      <c r="E37" s="45"/>
      <c r="F37" s="4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 spans="1:2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 spans="1:2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 spans="1:2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 spans="1:2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 spans="1:2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 spans="1:2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 spans="1:2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 spans="1:2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 spans="1:2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 spans="1:2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 spans="1:2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 spans="1:2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 spans="1:2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 spans="1:2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 spans="1:2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 spans="1:2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 spans="1:2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 spans="1:2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 spans="1:2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 spans="1:2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 spans="1:2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 spans="1:2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 spans="1:2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 spans="1:2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 spans="1:2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 spans="1:2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 spans="1:2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 spans="1:2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 spans="1:2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 spans="1:2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 spans="1:2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 spans="1:2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 spans="1:2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 spans="1:2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 spans="1:2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 spans="1:2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 spans="1:2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 spans="1:2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 spans="1:2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 spans="1:2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 spans="1:2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 spans="1:2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 spans="1:2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 spans="1:2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 spans="1:2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 spans="1:2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 spans="1:2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 spans="1:2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 spans="1:2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 spans="1:2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 spans="1:2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 spans="1:2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 spans="1:2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 spans="1:2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 spans="1:2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 spans="1:2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 spans="1:2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 spans="1:2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 spans="1:2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 spans="1:2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 spans="1:2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 spans="1:2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 spans="1:2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 spans="1:2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 spans="1:2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 spans="1:2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 spans="1:2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 spans="1:2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 spans="1:2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 spans="1:2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 spans="1:2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 spans="1:2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 spans="1:2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 spans="1:2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 spans="1:2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 spans="1:2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 spans="1:2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 spans="1:2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 spans="1:2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 spans="1:2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 spans="1:2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 spans="1:2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 spans="1:2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 spans="1:2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 spans="1:2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 spans="1:2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 spans="1:2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 spans="1:2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 spans="1: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 spans="1:2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 spans="1:2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 spans="1:2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 spans="1:2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 spans="1:2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 spans="1:2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 spans="1:2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 spans="1:2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 spans="1:2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 spans="1:2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 spans="1:2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 spans="1:2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 spans="1:2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 spans="1:2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 spans="1:2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 spans="1:2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 spans="1:2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 spans="1:2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 spans="1:2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 spans="1:2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 spans="1:2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 spans="1:2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 spans="1:2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 spans="1:2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 spans="1:2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 spans="1:2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 spans="1:2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 spans="1:2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 spans="1:2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 spans="1:2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 spans="1:2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 spans="1:2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 spans="1:2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 spans="1:2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 spans="1:2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 spans="1:2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 spans="1:2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 spans="1:2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 spans="1:2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 spans="1:2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 spans="1:2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 spans="1:2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 spans="1:2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 spans="1:2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 spans="1:2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 spans="1:2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 spans="1:2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 spans="1:2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 spans="1:2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 spans="1:2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 spans="1:2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 spans="1:2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 spans="1:2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 spans="1:2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 spans="1:2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 spans="1:2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 spans="1:2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 spans="1:2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 spans="1:2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 spans="1:2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 spans="1:2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 spans="1:2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 spans="1:2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 spans="1:2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 spans="1:2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 spans="1:2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 spans="1:2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 spans="1:2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 spans="1:2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 spans="1:2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 spans="1:2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 spans="1:2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 spans="1:2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 spans="1:2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 spans="1:2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 spans="1:2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 spans="1:2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 spans="1:2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 spans="1:2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 spans="1:2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 spans="1:2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 spans="1:2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 spans="1:2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 spans="1:2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 spans="1:2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 spans="1:2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 spans="1:2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 spans="1:2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 spans="1:2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 spans="1:2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 spans="1:2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 spans="1:2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 spans="1:2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 spans="1:2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 spans="1:2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 spans="1:2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 spans="1:2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 spans="1:2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 spans="1:2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 spans="1: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 spans="1:2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 spans="1:2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 spans="1:2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 spans="1:2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 spans="1:2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 spans="1:2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 spans="1:2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 spans="1:2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 spans="1:26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 spans="1:2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 spans="1:26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3:J3"/>
    <mergeCell ref="D7:J7"/>
    <mergeCell ref="A7:A8"/>
    <mergeCell ref="B7:B8"/>
    <mergeCell ref="C7:C8"/>
  </mergeCells>
  <printOptions horizontalCentered="1"/>
  <pageMargins left="1.7" right="0.9" top="1.15" bottom="0.9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50 ok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Ibrahim</cp:lastModifiedBy>
  <dcterms:created xsi:type="dcterms:W3CDTF">2026-05-19T08:13:43Z</dcterms:created>
  <dcterms:modified xsi:type="dcterms:W3CDTF">2026-05-19T08:13:48Z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8BF3B73469EA45A5AA0FDEE3C11BBDF7_11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1</vt:i4>
  </property>
</Properties>
</file>