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 24 o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<sst xmlns="http://schemas.openxmlformats.org/spreadsheetml/2006/main" count="48" uniqueCount="34">
  <si>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TABEL 24</t>
  </si>
  <si>
    <t>CAKUPAN PELAYANAN KESEHATAN PADA IBU HAMIL, IBU BERSALIN, DAN IBU NIFAS MENURUT KECAMATAN DAN PUSKESMAS</t>
  </si>
  <si>
    <t>NO</t>
  </si>
  <si>
    <t>KECAMATAN</t>
  </si>
  <si>
    <t>PUSKESMAS</t>
  </si>
  <si>
    <t>IBU HAMIL</t>
  </si>
  <si>
    <t>IBU BERSALIN/NIFAS</t>
  </si>
  <si>
    <t>JUMLAH</t>
  </si>
  <si>
    <t>K1</t>
  </si>
  <si>
    <t>K4</t>
  </si>
  <si>
    <t>K6</t>
  </si>
  <si>
    <t>PERSALINAN DI FASYANKES</t>
  </si>
  <si>
    <t>KF1</t>
  </si>
  <si>
    <t>KF LENGKAP</t>
  </si>
  <si>
    <t xml:space="preserve">IBU NIFAS MENDAPAT VIT A </t>
  </si>
  <si>
    <t>%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</si>
  <si>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</si>
  <si>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</si>
  <si>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</si>
  <si>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</si>
  <si>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</si>
  <si>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</si>
  <si>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</si>
  <si>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</si>
  <si>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</si>
  <si>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</si>
  <si>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Candung</t>
  </si>
  <si>
    <t>Baso</t>
  </si>
  <si>
    <t>Tilatang Kamang</t>
  </si>
  <si>
    <t>Kamang Magek</t>
  </si>
  <si>
    <t>Palembayan</t>
  </si>
  <si>
    <t>Palupuh</t>
  </si>
  <si>
    <t>JUMLAH (KAB/KOTA)</t>
  </si>
  <si>
    <t>Sumber:  Seksi Kesga Dinkes Agam Tahun 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</si>
</sst>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27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3"/>
      <color theme="1"/>
      <name val="Arial"/>
      <charset val="134"/>
    </font>
    <font>
      <sz val="13"/>
      <color theme="1"/>
      <name val="Arial"/>
      <charset val="134"/>
    </font>
    <font>
      <sz val="11"/>
      <name val="Calibri"/>
      <charset val="134"/>
      <scheme val="minor"/>
    </font>
    <font>
      <b/>
      <i/>
      <sz val="9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2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1" fillId="0" borderId="11" xfId="0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7" fontId="2" fillId="0" borderId="14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178" fontId="2" fillId="0" borderId="14" xfId="0" applyNumberFormat="1" applyFont="1" applyBorder="1" applyAlignment="1">
      <alignment vertical="center"/>
    </xf>
    <xf numFmtId="1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2" fillId="0" borderId="13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178" fontId="1" fillId="0" borderId="1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 quotePrefix="1">
      <alignment horizontal="left" vertical="center"/>
    </xf>
    <xf numFmtId="0" fontId="1" fillId="0" borderId="4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EPSS%202026\Lampiran%20Profil%20Kesehatan%20Kab.%20Agam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 ok"/>
      <sheetName val="3 ok"/>
      <sheetName val="4 ok"/>
      <sheetName val="5 ok"/>
      <sheetName val="6 ok"/>
      <sheetName val="7 ok"/>
      <sheetName val="8 ok"/>
      <sheetName val="9 ok"/>
      <sheetName val="10 ok"/>
      <sheetName val="11 ok"/>
      <sheetName val="12 ok"/>
      <sheetName val="13 ok"/>
      <sheetName val="14 ok"/>
      <sheetName val="15 ok"/>
      <sheetName val="16 ok"/>
      <sheetName val="17 ok"/>
      <sheetName val="18 ok"/>
      <sheetName val="19 ok"/>
      <sheetName val="20 ok"/>
      <sheetName val="21 ok"/>
      <sheetName val="22 ok"/>
      <sheetName val="23 ok"/>
      <sheetName val=" 24 ok"/>
      <sheetName val=" 25 ok"/>
      <sheetName val="26 ok"/>
      <sheetName val="27 ok"/>
      <sheetName val="28 ok"/>
      <sheetName val="29 ok"/>
      <sheetName val="30 ok"/>
      <sheetName val="31 ok"/>
      <sheetName val="32 ok"/>
      <sheetName val="33 ok"/>
      <sheetName val="34 ok"/>
      <sheetName val="35 ok"/>
      <sheetName val="36 ok"/>
      <sheetName val="37 ok"/>
      <sheetName val="38 ok"/>
      <sheetName val="39 ok"/>
      <sheetName val="40 ok"/>
      <sheetName val="41"/>
      <sheetName val="42 ok"/>
      <sheetName val="43 ok"/>
      <sheetName val="44 ok"/>
      <sheetName val="45 ok"/>
      <sheetName val="46 ok"/>
      <sheetName val="47 ok"/>
      <sheetName val="48 ok"/>
      <sheetName val="49 ok"/>
      <sheetName val="50 ok"/>
      <sheetName val="51 ok"/>
      <sheetName val="52 ok"/>
      <sheetName val="53 ok"/>
      <sheetName val="54 ok"/>
      <sheetName val="55 ok"/>
      <sheetName val="56 ok"/>
      <sheetName val="57 ok"/>
      <sheetName val="58 ok"/>
      <sheetName val="59 ok"/>
      <sheetName val="60 ok"/>
      <sheetName val="61 ok"/>
      <sheetName val="62 ok"/>
      <sheetName val="63 ok"/>
      <sheetName val="64 ok"/>
      <sheetName val="65 ok"/>
      <sheetName val="66 ok"/>
      <sheetName val="67 ok"/>
      <sheetName val="68 ok"/>
      <sheetName val="69 ok"/>
      <sheetName val="70 ok"/>
      <sheetName val="71 ok"/>
      <sheetName val="72 ok"/>
      <sheetName val="73 ok"/>
      <sheetName val="74 ok"/>
      <sheetName val="75 ok"/>
      <sheetName val="76 ok"/>
      <sheetName val="77 ok"/>
      <sheetName val="78 ok"/>
      <sheetName val="79 ok"/>
      <sheetName val="80 ok"/>
      <sheetName val="81 ok"/>
      <sheetName val="82 ok"/>
      <sheetName val="83 ok"/>
      <sheetName val="84 ok"/>
      <sheetName val="85 ok"/>
      <sheetName val="Copy of 85 ok"/>
      <sheetName val="86 ok"/>
      <sheetName val="87 ok"/>
    </sheetNames>
    <sheetDataSet>
      <sheetData sheetId="0"/>
      <sheetData sheetId="1">
        <row r="5">
          <cell r="F5" t="str">
            <v>KABUPATEN AGAM</v>
          </cell>
        </row>
        <row r="6">
          <cell r="F6" t="str">
            <v>TAHUN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Puskesmas Tiku</v>
          </cell>
        </row>
        <row r="10">
          <cell r="C10" t="str">
            <v>Puskesmas Muaro Putuih</v>
          </cell>
        </row>
        <row r="11">
          <cell r="C11" t="str">
            <v>Puskesmas Manggopoh</v>
          </cell>
        </row>
        <row r="12">
          <cell r="C12" t="str">
            <v>Puskesmas Lubuk Basung</v>
          </cell>
        </row>
        <row r="13">
          <cell r="C13" t="str">
            <v>Puskesmas Bawan</v>
          </cell>
        </row>
        <row r="14">
          <cell r="C14" t="str">
            <v>Puskesmas Batu Kambing</v>
          </cell>
        </row>
        <row r="15">
          <cell r="C15" t="str">
            <v>Puskesmas Pasar Ahad</v>
          </cell>
        </row>
        <row r="16">
          <cell r="C16" t="str">
            <v>Puskesmas Maninjau</v>
          </cell>
        </row>
        <row r="17">
          <cell r="C17" t="str">
            <v>Puskesmas Matur</v>
          </cell>
        </row>
        <row r="18">
          <cell r="C18" t="str">
            <v>Puskesmas IV Koto</v>
          </cell>
        </row>
        <row r="19">
          <cell r="C19" t="str">
            <v>Puskesmas Malalak</v>
          </cell>
        </row>
        <row r="20">
          <cell r="C20" t="str">
            <v>Puskesmas Padang Lua</v>
          </cell>
        </row>
        <row r="21">
          <cell r="C21" t="str">
            <v>Puskesmas Sungai Pua</v>
          </cell>
        </row>
        <row r="22">
          <cell r="C22" t="str">
            <v>Puskesmas Biaro</v>
          </cell>
        </row>
        <row r="23">
          <cell r="C23" t="str">
            <v>Puskesmas Lasi</v>
          </cell>
        </row>
        <row r="24">
          <cell r="C24" t="str">
            <v>Puskesmas Baso</v>
          </cell>
        </row>
        <row r="25">
          <cell r="C25" t="str">
            <v>Puskesmas Padang Tarok</v>
          </cell>
        </row>
        <row r="26">
          <cell r="C26" t="str">
            <v>Puskesmas Pakan Kamis</v>
          </cell>
        </row>
        <row r="27">
          <cell r="C27" t="str">
            <v>Puskesmas kapau</v>
          </cell>
        </row>
        <row r="28">
          <cell r="C28" t="str">
            <v>Puskesmas Magek</v>
          </cell>
        </row>
        <row r="29">
          <cell r="C29" t="str">
            <v>Puskesmas Palembayan</v>
          </cell>
        </row>
        <row r="30">
          <cell r="C30" t="str">
            <v>Puskesmas Koto Alam</v>
          </cell>
        </row>
        <row r="31">
          <cell r="C31" t="str">
            <v>Puskesmas Palupuh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Z1000"/>
  <sheetViews>
    <sheetView tabSelected="1" workbookViewId="0">
      <selection activeCell="A3" sqref="A3:S3"/>
    </sheetView>
  </sheetViews>
  <sheetFormatPr defaultColWidth="14.4259259259259" defaultRowHeight="15" customHeight="1"/>
  <cols>
    <col min="1" max="1" width="5.57407407407407" style="1" customWidth="1"/>
    <col min="2" max="2" width="21.5740740740741" style="1" customWidth="1"/>
    <col min="3" max="3" width="30.1388888888889" style="1" customWidth="1"/>
    <col min="4" max="4" width="21" style="1" customWidth="1"/>
    <col min="5" max="5" width="11.712962962963" style="1" customWidth="1"/>
    <col min="6" max="6" width="10.4259259259259" style="1" customWidth="1"/>
    <col min="7" max="7" width="11.8611111111111" style="1" customWidth="1"/>
    <col min="8" max="8" width="10.4259259259259" style="1" customWidth="1"/>
    <col min="9" max="9" width="11.5740740740741" style="1" customWidth="1"/>
    <col min="10" max="11" width="10.4259259259259" style="1" customWidth="1"/>
    <col min="12" max="12" width="11.1388888888889" style="1" customWidth="1"/>
    <col min="13" max="14" width="11.8611111111111" style="1" customWidth="1"/>
    <col min="15" max="15" width="10.4259259259259" style="1" customWidth="1"/>
    <col min="16" max="16" width="12.287037037037" style="1" customWidth="1"/>
    <col min="17" max="17" width="10.4259259259259" style="1" customWidth="1"/>
    <col min="18" max="18" width="11.5740740740741" style="1" customWidth="1"/>
    <col min="19" max="19" width="10.4259259259259" style="1" customWidth="1"/>
    <col min="20" max="26" width="9.13888888888889" style="1" customWidth="1"/>
    <col min="27" max="16384" width="14.4259259259259" style="1"/>
  </cols>
  <sheetData>
    <row r="1" ht="15.6" spans="1:26">
      <c r="A1" s="4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6.8" spans="1:2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  <c r="Z3" s="5"/>
    </row>
    <row r="4" ht="16.8" spans="1:26">
      <c r="A4" s="6" t="str">
        <f>'[1]1'!F5</f>
        <v>KABUPATEN AGAM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5"/>
      <c r="U4" s="5"/>
      <c r="V4" s="5"/>
      <c r="W4" s="5"/>
      <c r="X4" s="5"/>
      <c r="Y4" s="5"/>
      <c r="Z4" s="5"/>
    </row>
    <row r="5" ht="16.8" spans="1:26">
      <c r="A5" s="6" t="str">
        <f>'[1]1'!F6</f>
        <v>TAHUN 2024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5"/>
      <c r="U5" s="5"/>
      <c r="V5" s="5"/>
      <c r="W5" s="5"/>
      <c r="X5" s="5"/>
      <c r="Y5" s="5"/>
      <c r="Z5" s="5"/>
    </row>
    <row r="6" ht="15.75" spans="1:2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3"/>
      <c r="U6" s="3"/>
      <c r="V6" s="3"/>
      <c r="W6" s="3"/>
      <c r="X6" s="3"/>
      <c r="Y6" s="3"/>
      <c r="Z6" s="3"/>
    </row>
    <row r="7" ht="15.6" spans="1:26">
      <c r="A7" s="8" t="s">
        <v>2</v>
      </c>
      <c r="B7" s="8" t="s">
        <v>3</v>
      </c>
      <c r="C7" s="8" t="s">
        <v>4</v>
      </c>
      <c r="D7" s="9" t="s">
        <v>5</v>
      </c>
      <c r="E7" s="10"/>
      <c r="F7" s="10"/>
      <c r="G7" s="10"/>
      <c r="H7" s="10"/>
      <c r="I7" s="6"/>
      <c r="J7" s="6"/>
      <c r="K7" s="42" t="s">
        <v>6</v>
      </c>
      <c r="L7" s="12"/>
      <c r="M7" s="12"/>
      <c r="N7" s="12"/>
      <c r="O7" s="12"/>
      <c r="P7" s="12"/>
      <c r="Q7" s="12"/>
      <c r="R7" s="12"/>
      <c r="S7" s="13"/>
      <c r="T7" s="3"/>
      <c r="U7" s="3"/>
      <c r="V7" s="3"/>
      <c r="W7" s="3"/>
      <c r="X7" s="3"/>
      <c r="Y7" s="3"/>
      <c r="Z7" s="3"/>
    </row>
    <row r="8" ht="43.5" customHeight="1" spans="1:26">
      <c r="A8" s="14"/>
      <c r="B8" s="14"/>
      <c r="C8" s="14"/>
      <c r="D8" s="15" t="s">
        <v>7</v>
      </c>
      <c r="E8" s="16" t="s">
        <v>8</v>
      </c>
      <c r="F8" s="17"/>
      <c r="G8" s="16" t="s">
        <v>9</v>
      </c>
      <c r="H8" s="17"/>
      <c r="I8" s="18" t="s">
        <v>10</v>
      </c>
      <c r="J8" s="19"/>
      <c r="K8" s="15" t="s">
        <v>7</v>
      </c>
      <c r="L8" s="16" t="s">
        <v>11</v>
      </c>
      <c r="M8" s="17"/>
      <c r="N8" s="16" t="s">
        <v>12</v>
      </c>
      <c r="O8" s="17"/>
      <c r="P8" s="16" t="s">
        <v>13</v>
      </c>
      <c r="Q8" s="17"/>
      <c r="R8" s="16" t="s">
        <v>14</v>
      </c>
      <c r="S8" s="17"/>
      <c r="T8" s="3"/>
      <c r="U8" s="3"/>
      <c r="V8" s="3"/>
      <c r="W8" s="3"/>
      <c r="X8" s="3"/>
      <c r="Y8" s="3"/>
      <c r="Z8" s="3"/>
    </row>
    <row r="9" ht="15.6" spans="1:26">
      <c r="A9" s="20"/>
      <c r="B9" s="20"/>
      <c r="C9" s="20"/>
      <c r="D9" s="20"/>
      <c r="E9" s="21" t="s">
        <v>7</v>
      </c>
      <c r="F9" s="21" t="s">
        <v>15</v>
      </c>
      <c r="G9" s="21" t="s">
        <v>7</v>
      </c>
      <c r="H9" s="21" t="s">
        <v>15</v>
      </c>
      <c r="I9" s="21" t="s">
        <v>7</v>
      </c>
      <c r="J9" s="21" t="s">
        <v>15</v>
      </c>
      <c r="K9" s="20"/>
      <c r="L9" s="21" t="s">
        <v>7</v>
      </c>
      <c r="M9" s="21" t="s">
        <v>15</v>
      </c>
      <c r="N9" s="21" t="s">
        <v>7</v>
      </c>
      <c r="O9" s="21" t="s">
        <v>15</v>
      </c>
      <c r="P9" s="21" t="s">
        <v>7</v>
      </c>
      <c r="Q9" s="21" t="s">
        <v>15</v>
      </c>
      <c r="R9" s="21" t="s">
        <v>7</v>
      </c>
      <c r="S9" s="21" t="s">
        <v>15</v>
      </c>
      <c r="T9" s="3"/>
      <c r="U9" s="3"/>
      <c r="V9" s="3"/>
      <c r="W9" s="3"/>
      <c r="X9" s="3"/>
      <c r="Y9" s="3"/>
      <c r="Z9" s="3"/>
    </row>
    <row r="10" spans="1:26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2">
        <v>14</v>
      </c>
      <c r="O10" s="22">
        <v>15</v>
      </c>
      <c r="P10" s="22">
        <v>16</v>
      </c>
      <c r="Q10" s="22">
        <v>17</v>
      </c>
      <c r="R10" s="22">
        <v>18</v>
      </c>
      <c r="S10" s="22">
        <v>19</v>
      </c>
      <c r="T10" s="3"/>
      <c r="U10" s="3"/>
      <c r="V10" s="3"/>
      <c r="W10" s="3"/>
      <c r="X10" s="3"/>
      <c r="Y10" s="3"/>
      <c r="Z10" s="3"/>
    </row>
    <row r="11" ht="19.5" customHeight="1" spans="1:26">
      <c r="A11" s="23">
        <v>1</v>
      </c>
      <c r="B11" s="24" t="s">
        <v>16</v>
      </c>
      <c r="C11" s="24" t="str">
        <f>'[1]9 ok'!C9</f>
        <v>Puskesmas Tiku</v>
      </c>
      <c r="D11" s="25">
        <v>350</v>
      </c>
      <c r="E11" s="26">
        <v>325</v>
      </c>
      <c r="F11" s="27">
        <f t="shared" ref="F11:F33" si="0">E11/D11*100</f>
        <v>92.8571428571429</v>
      </c>
      <c r="G11" s="26">
        <v>266</v>
      </c>
      <c r="H11" s="27">
        <f t="shared" ref="H11:H33" si="1">G11/D11*100</f>
        <v>76</v>
      </c>
      <c r="I11" s="28">
        <v>302</v>
      </c>
      <c r="J11" s="27">
        <f t="shared" ref="J11:J33" si="2">I11/D11*100</f>
        <v>86.2857142857143</v>
      </c>
      <c r="K11" s="26">
        <v>333</v>
      </c>
      <c r="L11" s="26">
        <v>265</v>
      </c>
      <c r="M11" s="27">
        <f t="shared" ref="M11:M33" si="3">L11/K11*100</f>
        <v>79.5795795795796</v>
      </c>
      <c r="N11" s="26">
        <f t="shared" ref="N11:R11" si="4">L11</f>
        <v>265</v>
      </c>
      <c r="O11" s="27">
        <f t="shared" ref="O11:O33" si="5">N11/K11*100</f>
        <v>79.5795795795796</v>
      </c>
      <c r="P11" s="26">
        <f t="shared" si="4"/>
        <v>265</v>
      </c>
      <c r="Q11" s="27">
        <f t="shared" ref="Q11:Q33" si="6">P11/K11*100</f>
        <v>79.5795795795796</v>
      </c>
      <c r="R11" s="26">
        <f t="shared" si="4"/>
        <v>265</v>
      </c>
      <c r="S11" s="27">
        <f t="shared" ref="S11:S33" si="7">R11/K11*100</f>
        <v>79.5795795795796</v>
      </c>
      <c r="T11" s="3"/>
      <c r="U11" s="3"/>
      <c r="V11" s="3"/>
      <c r="W11" s="3"/>
      <c r="X11" s="3"/>
      <c r="Y11" s="3"/>
      <c r="Z11" s="3"/>
    </row>
    <row r="12" ht="19.5" customHeight="1" spans="1:26">
      <c r="A12" s="23">
        <v>2</v>
      </c>
      <c r="B12" s="24"/>
      <c r="C12" s="24" t="str">
        <f>'[1]9 ok'!C10</f>
        <v>Puskesmas Muaro Putuih</v>
      </c>
      <c r="D12" s="25">
        <v>164</v>
      </c>
      <c r="E12" s="26">
        <v>152</v>
      </c>
      <c r="F12" s="27">
        <f t="shared" si="0"/>
        <v>92.6829268292683</v>
      </c>
      <c r="G12" s="26">
        <v>149</v>
      </c>
      <c r="H12" s="27">
        <f t="shared" si="1"/>
        <v>90.8536585365854</v>
      </c>
      <c r="I12" s="28">
        <v>148</v>
      </c>
      <c r="J12" s="27">
        <f t="shared" si="2"/>
        <v>90.2439024390244</v>
      </c>
      <c r="K12" s="26">
        <v>166</v>
      </c>
      <c r="L12" s="26">
        <v>154</v>
      </c>
      <c r="M12" s="27">
        <f t="shared" si="3"/>
        <v>92.7710843373494</v>
      </c>
      <c r="N12" s="26">
        <f t="shared" ref="N12:R12" si="8">L12</f>
        <v>154</v>
      </c>
      <c r="O12" s="27">
        <f t="shared" si="5"/>
        <v>92.7710843373494</v>
      </c>
      <c r="P12" s="26">
        <f t="shared" si="8"/>
        <v>154</v>
      </c>
      <c r="Q12" s="27">
        <f t="shared" si="6"/>
        <v>92.7710843373494</v>
      </c>
      <c r="R12" s="26">
        <f t="shared" si="8"/>
        <v>154</v>
      </c>
      <c r="S12" s="27">
        <f t="shared" si="7"/>
        <v>92.7710843373494</v>
      </c>
      <c r="T12" s="3"/>
      <c r="U12" s="3"/>
      <c r="V12" s="3"/>
      <c r="W12" s="3"/>
      <c r="X12" s="3"/>
      <c r="Y12" s="3"/>
      <c r="Z12" s="3"/>
    </row>
    <row r="13" ht="19.5" customHeight="1" spans="1:26">
      <c r="A13" s="23">
        <v>3</v>
      </c>
      <c r="B13" s="24" t="s">
        <v>17</v>
      </c>
      <c r="C13" s="24" t="str">
        <f>'[1]9 ok'!C11</f>
        <v>Puskesmas Manggopoh</v>
      </c>
      <c r="D13" s="25">
        <v>585</v>
      </c>
      <c r="E13" s="26">
        <v>454</v>
      </c>
      <c r="F13" s="27">
        <f t="shared" si="0"/>
        <v>77.6068376068376</v>
      </c>
      <c r="G13" s="26">
        <v>412</v>
      </c>
      <c r="H13" s="27">
        <f t="shared" si="1"/>
        <v>70.4273504273504</v>
      </c>
      <c r="I13" s="28">
        <v>403</v>
      </c>
      <c r="J13" s="27">
        <f t="shared" si="2"/>
        <v>68.8888888888889</v>
      </c>
      <c r="K13" s="26">
        <v>562</v>
      </c>
      <c r="L13" s="26">
        <v>446</v>
      </c>
      <c r="M13" s="27">
        <f t="shared" si="3"/>
        <v>79.3594306049822</v>
      </c>
      <c r="N13" s="26">
        <f t="shared" ref="N13:R13" si="9">L13</f>
        <v>446</v>
      </c>
      <c r="O13" s="27">
        <f t="shared" si="5"/>
        <v>79.3594306049822</v>
      </c>
      <c r="P13" s="26">
        <f t="shared" si="9"/>
        <v>446</v>
      </c>
      <c r="Q13" s="27">
        <f t="shared" si="6"/>
        <v>79.3594306049822</v>
      </c>
      <c r="R13" s="26">
        <f t="shared" si="9"/>
        <v>446</v>
      </c>
      <c r="S13" s="27">
        <f t="shared" si="7"/>
        <v>79.3594306049822</v>
      </c>
      <c r="T13" s="3"/>
      <c r="U13" s="3"/>
      <c r="V13" s="3"/>
      <c r="W13" s="3"/>
      <c r="X13" s="3"/>
      <c r="Y13" s="3"/>
      <c r="Z13" s="3"/>
    </row>
    <row r="14" ht="19.5" customHeight="1" spans="1:26">
      <c r="A14" s="23">
        <v>4</v>
      </c>
      <c r="B14" s="24"/>
      <c r="C14" s="24" t="str">
        <f>'[1]9 ok'!C12</f>
        <v>Puskesmas Lubuk Basung</v>
      </c>
      <c r="D14" s="25">
        <v>664</v>
      </c>
      <c r="E14" s="26">
        <v>614</v>
      </c>
      <c r="F14" s="27">
        <f t="shared" si="0"/>
        <v>92.4698795180723</v>
      </c>
      <c r="G14" s="26">
        <v>500</v>
      </c>
      <c r="H14" s="27">
        <f t="shared" si="1"/>
        <v>75.3012048192771</v>
      </c>
      <c r="I14" s="28">
        <v>383</v>
      </c>
      <c r="J14" s="27">
        <f t="shared" si="2"/>
        <v>57.6807228915663</v>
      </c>
      <c r="K14" s="26">
        <v>643</v>
      </c>
      <c r="L14" s="26">
        <v>595</v>
      </c>
      <c r="M14" s="27">
        <f t="shared" si="3"/>
        <v>92.5349922239502</v>
      </c>
      <c r="N14" s="26">
        <v>593</v>
      </c>
      <c r="O14" s="27">
        <f t="shared" si="5"/>
        <v>92.2239502332815</v>
      </c>
      <c r="P14" s="26">
        <f>N14</f>
        <v>593</v>
      </c>
      <c r="Q14" s="27">
        <f t="shared" si="6"/>
        <v>92.2239502332815</v>
      </c>
      <c r="R14" s="26">
        <f>P14</f>
        <v>593</v>
      </c>
      <c r="S14" s="27">
        <f t="shared" si="7"/>
        <v>92.2239502332815</v>
      </c>
      <c r="T14" s="3"/>
      <c r="U14" s="3"/>
      <c r="V14" s="3"/>
      <c r="W14" s="3"/>
      <c r="X14" s="3"/>
      <c r="Y14" s="3"/>
      <c r="Z14" s="3"/>
    </row>
    <row r="15" ht="19.5" customHeight="1" spans="1:26">
      <c r="A15" s="23">
        <v>5</v>
      </c>
      <c r="B15" s="24" t="s">
        <v>18</v>
      </c>
      <c r="C15" s="24" t="str">
        <f>'[1]9 ok'!C13</f>
        <v>Puskesmas Bawan</v>
      </c>
      <c r="D15" s="25">
        <v>362</v>
      </c>
      <c r="E15" s="26">
        <v>263</v>
      </c>
      <c r="F15" s="27">
        <f t="shared" si="0"/>
        <v>72.6519337016575</v>
      </c>
      <c r="G15" s="26">
        <v>272</v>
      </c>
      <c r="H15" s="27">
        <f t="shared" si="1"/>
        <v>75.1381215469613</v>
      </c>
      <c r="I15" s="28">
        <v>231</v>
      </c>
      <c r="J15" s="27">
        <f t="shared" si="2"/>
        <v>63.8121546961326</v>
      </c>
      <c r="K15" s="26">
        <v>357</v>
      </c>
      <c r="L15" s="26">
        <v>296</v>
      </c>
      <c r="M15" s="27">
        <f t="shared" si="3"/>
        <v>82.9131652661064</v>
      </c>
      <c r="N15" s="26">
        <f t="shared" ref="N15:R15" si="10">L15</f>
        <v>296</v>
      </c>
      <c r="O15" s="27">
        <f t="shared" si="5"/>
        <v>82.9131652661064</v>
      </c>
      <c r="P15" s="26">
        <f t="shared" si="10"/>
        <v>296</v>
      </c>
      <c r="Q15" s="27">
        <f t="shared" si="6"/>
        <v>82.9131652661064</v>
      </c>
      <c r="R15" s="26">
        <f t="shared" si="10"/>
        <v>296</v>
      </c>
      <c r="S15" s="27">
        <f t="shared" si="7"/>
        <v>82.9131652661064</v>
      </c>
      <c r="T15" s="3"/>
      <c r="U15" s="3"/>
      <c r="V15" s="3"/>
      <c r="W15" s="3"/>
      <c r="X15" s="3"/>
      <c r="Y15" s="3"/>
      <c r="Z15" s="3"/>
    </row>
    <row r="16" ht="19.5" customHeight="1" spans="1:26">
      <c r="A16" s="23">
        <v>6</v>
      </c>
      <c r="B16" s="24"/>
      <c r="C16" s="24" t="str">
        <f>'[1]9 ok'!C14</f>
        <v>Puskesmas Batu Kambing</v>
      </c>
      <c r="D16" s="25">
        <v>160</v>
      </c>
      <c r="E16" s="26">
        <v>108</v>
      </c>
      <c r="F16" s="27">
        <f t="shared" si="0"/>
        <v>67.5</v>
      </c>
      <c r="G16" s="26">
        <v>112</v>
      </c>
      <c r="H16" s="27">
        <f t="shared" si="1"/>
        <v>70</v>
      </c>
      <c r="I16" s="28">
        <v>40</v>
      </c>
      <c r="J16" s="27">
        <f t="shared" si="2"/>
        <v>25</v>
      </c>
      <c r="K16" s="26">
        <v>162</v>
      </c>
      <c r="L16" s="26">
        <v>125</v>
      </c>
      <c r="M16" s="27">
        <f t="shared" si="3"/>
        <v>77.1604938271605</v>
      </c>
      <c r="N16" s="26">
        <f t="shared" ref="N16:R16" si="11">L16</f>
        <v>125</v>
      </c>
      <c r="O16" s="27">
        <f t="shared" si="5"/>
        <v>77.1604938271605</v>
      </c>
      <c r="P16" s="26">
        <f t="shared" si="11"/>
        <v>125</v>
      </c>
      <c r="Q16" s="27">
        <f t="shared" si="6"/>
        <v>77.1604938271605</v>
      </c>
      <c r="R16" s="26">
        <f t="shared" si="11"/>
        <v>125</v>
      </c>
      <c r="S16" s="27">
        <f t="shared" si="7"/>
        <v>77.1604938271605</v>
      </c>
      <c r="T16" s="3"/>
      <c r="U16" s="3"/>
      <c r="V16" s="3"/>
      <c r="W16" s="3"/>
      <c r="X16" s="3"/>
      <c r="Y16" s="3"/>
      <c r="Z16" s="3"/>
    </row>
    <row r="17" ht="19.5" customHeight="1" spans="1:26">
      <c r="A17" s="23">
        <v>7</v>
      </c>
      <c r="B17" s="24" t="s">
        <v>19</v>
      </c>
      <c r="C17" s="24" t="str">
        <f>'[1]9 ok'!C15</f>
        <v>Puskesmas Pasar Ahad</v>
      </c>
      <c r="D17" s="25">
        <v>261</v>
      </c>
      <c r="E17" s="26">
        <v>211</v>
      </c>
      <c r="F17" s="27">
        <f t="shared" si="0"/>
        <v>80.8429118773946</v>
      </c>
      <c r="G17" s="26">
        <v>182</v>
      </c>
      <c r="H17" s="27">
        <f t="shared" si="1"/>
        <v>69.7318007662835</v>
      </c>
      <c r="I17" s="28">
        <v>162</v>
      </c>
      <c r="J17" s="27">
        <f t="shared" si="2"/>
        <v>62.0689655172414</v>
      </c>
      <c r="K17" s="26">
        <v>259</v>
      </c>
      <c r="L17" s="26">
        <v>200</v>
      </c>
      <c r="M17" s="27">
        <f t="shared" si="3"/>
        <v>77.2200772200772</v>
      </c>
      <c r="N17" s="26">
        <f t="shared" ref="N17:R17" si="12">L17</f>
        <v>200</v>
      </c>
      <c r="O17" s="27">
        <f t="shared" si="5"/>
        <v>77.2200772200772</v>
      </c>
      <c r="P17" s="26">
        <f t="shared" si="12"/>
        <v>200</v>
      </c>
      <c r="Q17" s="27">
        <f t="shared" si="6"/>
        <v>77.2200772200772</v>
      </c>
      <c r="R17" s="26">
        <f t="shared" si="12"/>
        <v>200</v>
      </c>
      <c r="S17" s="27">
        <f t="shared" si="7"/>
        <v>77.2200772200772</v>
      </c>
      <c r="T17" s="3"/>
      <c r="U17" s="3"/>
      <c r="V17" s="3"/>
      <c r="W17" s="3"/>
      <c r="X17" s="3"/>
      <c r="Y17" s="3"/>
      <c r="Z17" s="3"/>
    </row>
    <row r="18" ht="19.5" customHeight="1" spans="1:26">
      <c r="A18" s="23">
        <v>8</v>
      </c>
      <c r="B18" s="24"/>
      <c r="C18" s="24" t="str">
        <f>'[1]9 ok'!C16</f>
        <v>Puskesmas Maninjau</v>
      </c>
      <c r="D18" s="25">
        <v>281</v>
      </c>
      <c r="E18" s="26">
        <v>214</v>
      </c>
      <c r="F18" s="27">
        <f t="shared" si="0"/>
        <v>76.1565836298932</v>
      </c>
      <c r="G18" s="26">
        <v>185</v>
      </c>
      <c r="H18" s="27">
        <f t="shared" si="1"/>
        <v>65.8362989323843</v>
      </c>
      <c r="I18" s="28">
        <v>141</v>
      </c>
      <c r="J18" s="27">
        <f t="shared" si="2"/>
        <v>50.1779359430605</v>
      </c>
      <c r="K18" s="26">
        <v>279</v>
      </c>
      <c r="L18" s="26">
        <v>188</v>
      </c>
      <c r="M18" s="27">
        <f t="shared" si="3"/>
        <v>67.3835125448029</v>
      </c>
      <c r="N18" s="26">
        <f t="shared" ref="N18:R18" si="13">L18</f>
        <v>188</v>
      </c>
      <c r="O18" s="27">
        <f t="shared" si="5"/>
        <v>67.3835125448029</v>
      </c>
      <c r="P18" s="26">
        <f t="shared" si="13"/>
        <v>188</v>
      </c>
      <c r="Q18" s="27">
        <f t="shared" si="6"/>
        <v>67.3835125448029</v>
      </c>
      <c r="R18" s="26">
        <f t="shared" si="13"/>
        <v>188</v>
      </c>
      <c r="S18" s="27">
        <f t="shared" si="7"/>
        <v>67.3835125448029</v>
      </c>
      <c r="T18" s="3"/>
      <c r="U18" s="3"/>
      <c r="V18" s="3"/>
      <c r="W18" s="3"/>
      <c r="X18" s="3"/>
      <c r="Y18" s="3"/>
      <c r="Z18" s="3"/>
    </row>
    <row r="19" ht="19.5" customHeight="1" spans="1:26">
      <c r="A19" s="23">
        <v>9</v>
      </c>
      <c r="B19" s="24" t="s">
        <v>20</v>
      </c>
      <c r="C19" s="24" t="str">
        <f>'[1]9 ok'!C17</f>
        <v>Puskesmas Matur</v>
      </c>
      <c r="D19" s="25">
        <v>268</v>
      </c>
      <c r="E19" s="26">
        <v>244</v>
      </c>
      <c r="F19" s="27">
        <f t="shared" si="0"/>
        <v>91.044776119403</v>
      </c>
      <c r="G19" s="26">
        <v>224</v>
      </c>
      <c r="H19" s="27">
        <f t="shared" si="1"/>
        <v>83.5820895522388</v>
      </c>
      <c r="I19" s="28">
        <v>224</v>
      </c>
      <c r="J19" s="27">
        <f t="shared" si="2"/>
        <v>83.5820895522388</v>
      </c>
      <c r="K19" s="26">
        <v>275</v>
      </c>
      <c r="L19" s="26">
        <v>224</v>
      </c>
      <c r="M19" s="27">
        <f t="shared" si="3"/>
        <v>81.4545454545455</v>
      </c>
      <c r="N19" s="26">
        <f t="shared" ref="N19:R19" si="14">L19</f>
        <v>224</v>
      </c>
      <c r="O19" s="27">
        <f t="shared" si="5"/>
        <v>81.4545454545455</v>
      </c>
      <c r="P19" s="26">
        <f t="shared" si="14"/>
        <v>224</v>
      </c>
      <c r="Q19" s="27">
        <f t="shared" si="6"/>
        <v>81.4545454545455</v>
      </c>
      <c r="R19" s="26">
        <f t="shared" si="14"/>
        <v>224</v>
      </c>
      <c r="S19" s="27">
        <f t="shared" si="7"/>
        <v>81.4545454545455</v>
      </c>
      <c r="T19" s="3"/>
      <c r="U19" s="3"/>
      <c r="V19" s="3"/>
      <c r="W19" s="3"/>
      <c r="X19" s="3"/>
      <c r="Y19" s="3"/>
      <c r="Z19" s="3"/>
    </row>
    <row r="20" ht="19.5" customHeight="1" spans="1:26">
      <c r="A20" s="23">
        <v>10</v>
      </c>
      <c r="B20" s="24" t="s">
        <v>21</v>
      </c>
      <c r="C20" s="24" t="str">
        <f>'[1]9 ok'!C18</f>
        <v>Puskesmas IV Koto</v>
      </c>
      <c r="D20" s="25">
        <v>349</v>
      </c>
      <c r="E20" s="26">
        <v>267</v>
      </c>
      <c r="F20" s="27">
        <f t="shared" si="0"/>
        <v>76.5042979942693</v>
      </c>
      <c r="G20" s="26">
        <v>247</v>
      </c>
      <c r="H20" s="27">
        <f t="shared" si="1"/>
        <v>70.7736389684814</v>
      </c>
      <c r="I20" s="28">
        <v>218</v>
      </c>
      <c r="J20" s="27">
        <f t="shared" si="2"/>
        <v>62.4641833810888</v>
      </c>
      <c r="K20" s="26">
        <v>339</v>
      </c>
      <c r="L20" s="26">
        <v>261</v>
      </c>
      <c r="M20" s="27">
        <f t="shared" si="3"/>
        <v>76.9911504424779</v>
      </c>
      <c r="N20" s="26">
        <f t="shared" ref="N20:R20" si="15">L20</f>
        <v>261</v>
      </c>
      <c r="O20" s="27">
        <f t="shared" si="5"/>
        <v>76.9911504424779</v>
      </c>
      <c r="P20" s="26">
        <f t="shared" si="15"/>
        <v>261</v>
      </c>
      <c r="Q20" s="27">
        <f t="shared" si="6"/>
        <v>76.9911504424779</v>
      </c>
      <c r="R20" s="26">
        <f t="shared" si="15"/>
        <v>261</v>
      </c>
      <c r="S20" s="27">
        <f t="shared" si="7"/>
        <v>76.9911504424779</v>
      </c>
      <c r="T20" s="3"/>
      <c r="U20" s="3"/>
      <c r="V20" s="3"/>
      <c r="W20" s="3"/>
      <c r="X20" s="3"/>
      <c r="Y20" s="3"/>
      <c r="Z20" s="3"/>
    </row>
    <row r="21" ht="19.5" customHeight="1" spans="1:26">
      <c r="A21" s="23">
        <v>11</v>
      </c>
      <c r="B21" s="24" t="s">
        <v>22</v>
      </c>
      <c r="C21" s="24" t="str">
        <f>'[1]9 ok'!C19</f>
        <v>Puskesmas Malalak</v>
      </c>
      <c r="D21" s="25">
        <v>115</v>
      </c>
      <c r="E21" s="26">
        <v>100</v>
      </c>
      <c r="F21" s="27">
        <f t="shared" si="0"/>
        <v>86.9565217391304</v>
      </c>
      <c r="G21" s="26">
        <v>93</v>
      </c>
      <c r="H21" s="27">
        <f t="shared" si="1"/>
        <v>80.8695652173913</v>
      </c>
      <c r="I21" s="28">
        <v>88</v>
      </c>
      <c r="J21" s="27">
        <f t="shared" si="2"/>
        <v>76.5217391304348</v>
      </c>
      <c r="K21" s="26">
        <v>121</v>
      </c>
      <c r="L21" s="26">
        <v>92</v>
      </c>
      <c r="M21" s="27">
        <f t="shared" si="3"/>
        <v>76.0330578512397</v>
      </c>
      <c r="N21" s="26">
        <f t="shared" ref="N21:R21" si="16">L21</f>
        <v>92</v>
      </c>
      <c r="O21" s="27">
        <f t="shared" si="5"/>
        <v>76.0330578512397</v>
      </c>
      <c r="P21" s="26">
        <f t="shared" si="16"/>
        <v>92</v>
      </c>
      <c r="Q21" s="27">
        <f t="shared" si="6"/>
        <v>76.0330578512397</v>
      </c>
      <c r="R21" s="26">
        <f t="shared" si="16"/>
        <v>92</v>
      </c>
      <c r="S21" s="27">
        <f t="shared" si="7"/>
        <v>76.0330578512397</v>
      </c>
      <c r="T21" s="3"/>
      <c r="U21" s="3"/>
      <c r="V21" s="3"/>
      <c r="W21" s="3"/>
      <c r="X21" s="3"/>
      <c r="Y21" s="3"/>
      <c r="Z21" s="3"/>
    </row>
    <row r="22" ht="19.5" customHeight="1" spans="1:26">
      <c r="A22" s="23">
        <v>12</v>
      </c>
      <c r="B22" s="24" t="s">
        <v>23</v>
      </c>
      <c r="C22" s="24" t="str">
        <f>'[1]9 ok'!C20</f>
        <v>Puskesmas Padang Lua</v>
      </c>
      <c r="D22" s="25">
        <v>499</v>
      </c>
      <c r="E22" s="26">
        <v>445</v>
      </c>
      <c r="F22" s="27">
        <f t="shared" si="0"/>
        <v>89.1783567134269</v>
      </c>
      <c r="G22" s="26">
        <v>388</v>
      </c>
      <c r="H22" s="27">
        <f t="shared" si="1"/>
        <v>77.7555110220441</v>
      </c>
      <c r="I22" s="28">
        <v>211</v>
      </c>
      <c r="J22" s="27">
        <f t="shared" si="2"/>
        <v>42.2845691382766</v>
      </c>
      <c r="K22" s="26">
        <v>510</v>
      </c>
      <c r="L22" s="26">
        <v>393</v>
      </c>
      <c r="M22" s="27">
        <f t="shared" si="3"/>
        <v>77.0588235294118</v>
      </c>
      <c r="N22" s="26">
        <f t="shared" ref="N22:R22" si="17">L22</f>
        <v>393</v>
      </c>
      <c r="O22" s="27">
        <f t="shared" si="5"/>
        <v>77.0588235294118</v>
      </c>
      <c r="P22" s="26">
        <f t="shared" si="17"/>
        <v>393</v>
      </c>
      <c r="Q22" s="27">
        <f t="shared" si="6"/>
        <v>77.0588235294118</v>
      </c>
      <c r="R22" s="26">
        <f t="shared" si="17"/>
        <v>393</v>
      </c>
      <c r="S22" s="27">
        <f t="shared" si="7"/>
        <v>77.0588235294118</v>
      </c>
      <c r="T22" s="3"/>
      <c r="U22" s="3"/>
      <c r="V22" s="3"/>
      <c r="W22" s="3"/>
      <c r="X22" s="3"/>
      <c r="Y22" s="3"/>
      <c r="Z22" s="3"/>
    </row>
    <row r="23" ht="19.5" customHeight="1" spans="1:26">
      <c r="A23" s="23">
        <v>13</v>
      </c>
      <c r="B23" s="24" t="s">
        <v>24</v>
      </c>
      <c r="C23" s="24" t="str">
        <f>'[1]9 ok'!C21</f>
        <v>Puskesmas Sungai Pua</v>
      </c>
      <c r="D23" s="25">
        <v>370</v>
      </c>
      <c r="E23" s="26">
        <v>338</v>
      </c>
      <c r="F23" s="27">
        <f t="shared" si="0"/>
        <v>91.3513513513514</v>
      </c>
      <c r="G23" s="26">
        <v>283</v>
      </c>
      <c r="H23" s="27">
        <f t="shared" si="1"/>
        <v>76.4864864864865</v>
      </c>
      <c r="I23" s="28">
        <v>271</v>
      </c>
      <c r="J23" s="27">
        <f t="shared" si="2"/>
        <v>73.2432432432432</v>
      </c>
      <c r="K23" s="26">
        <v>366</v>
      </c>
      <c r="L23" s="26">
        <v>298</v>
      </c>
      <c r="M23" s="27">
        <f t="shared" si="3"/>
        <v>81.4207650273224</v>
      </c>
      <c r="N23" s="26">
        <f t="shared" ref="N23:R23" si="18">L23</f>
        <v>298</v>
      </c>
      <c r="O23" s="27">
        <f t="shared" si="5"/>
        <v>81.4207650273224</v>
      </c>
      <c r="P23" s="26">
        <f t="shared" si="18"/>
        <v>298</v>
      </c>
      <c r="Q23" s="27">
        <f t="shared" si="6"/>
        <v>81.4207650273224</v>
      </c>
      <c r="R23" s="26">
        <f t="shared" si="18"/>
        <v>298</v>
      </c>
      <c r="S23" s="27">
        <f t="shared" si="7"/>
        <v>81.4207650273224</v>
      </c>
      <c r="T23" s="3"/>
      <c r="U23" s="3"/>
      <c r="V23" s="3"/>
      <c r="W23" s="3"/>
      <c r="X23" s="3"/>
      <c r="Y23" s="3"/>
      <c r="Z23" s="3"/>
    </row>
    <row r="24" ht="19.5" customHeight="1" spans="1:26">
      <c r="A24" s="23">
        <v>14</v>
      </c>
      <c r="B24" s="24" t="s">
        <v>25</v>
      </c>
      <c r="C24" s="24" t="str">
        <f>'[1]9 ok'!C22</f>
        <v>Puskesmas Biaro</v>
      </c>
      <c r="D24" s="25">
        <v>689</v>
      </c>
      <c r="E24" s="26">
        <v>571</v>
      </c>
      <c r="F24" s="27">
        <f t="shared" si="0"/>
        <v>82.8737300435414</v>
      </c>
      <c r="G24" s="26">
        <v>541</v>
      </c>
      <c r="H24" s="27">
        <f t="shared" si="1"/>
        <v>78.5195936139332</v>
      </c>
      <c r="I24" s="28">
        <v>473</v>
      </c>
      <c r="J24" s="27">
        <f t="shared" si="2"/>
        <v>68.6502177068215</v>
      </c>
      <c r="K24" s="26">
        <v>653</v>
      </c>
      <c r="L24" s="26">
        <v>524</v>
      </c>
      <c r="M24" s="27">
        <f t="shared" si="3"/>
        <v>80.2450229709035</v>
      </c>
      <c r="N24" s="26">
        <v>523</v>
      </c>
      <c r="O24" s="27">
        <f t="shared" si="5"/>
        <v>80.0918836140888</v>
      </c>
      <c r="P24" s="26">
        <f>N24</f>
        <v>523</v>
      </c>
      <c r="Q24" s="27">
        <f t="shared" si="6"/>
        <v>80.0918836140888</v>
      </c>
      <c r="R24" s="26">
        <f>P24</f>
        <v>523</v>
      </c>
      <c r="S24" s="27">
        <f t="shared" si="7"/>
        <v>80.0918836140888</v>
      </c>
      <c r="T24" s="3"/>
      <c r="U24" s="3"/>
      <c r="V24" s="3"/>
      <c r="W24" s="3"/>
      <c r="X24" s="3"/>
      <c r="Y24" s="3"/>
      <c r="Z24" s="3"/>
    </row>
    <row r="25" ht="19.5" customHeight="1" spans="1:26">
      <c r="A25" s="23">
        <v>15</v>
      </c>
      <c r="B25" s="24" t="s">
        <v>26</v>
      </c>
      <c r="C25" s="24" t="str">
        <f>'[1]9 ok'!C23</f>
        <v>Puskesmas Lasi</v>
      </c>
      <c r="D25" s="25">
        <v>351</v>
      </c>
      <c r="E25" s="26">
        <v>285</v>
      </c>
      <c r="F25" s="27">
        <f t="shared" si="0"/>
        <v>81.1965811965812</v>
      </c>
      <c r="G25" s="26">
        <v>261</v>
      </c>
      <c r="H25" s="27">
        <f t="shared" si="1"/>
        <v>74.3589743589744</v>
      </c>
      <c r="I25" s="28">
        <v>237</v>
      </c>
      <c r="J25" s="27">
        <f t="shared" si="2"/>
        <v>67.5213675213675</v>
      </c>
      <c r="K25" s="26">
        <v>344</v>
      </c>
      <c r="L25" s="26">
        <v>266</v>
      </c>
      <c r="M25" s="27">
        <f t="shared" si="3"/>
        <v>77.3255813953488</v>
      </c>
      <c r="N25" s="26">
        <f t="shared" ref="N25:R25" si="19">L25</f>
        <v>266</v>
      </c>
      <c r="O25" s="27">
        <f t="shared" si="5"/>
        <v>77.3255813953488</v>
      </c>
      <c r="P25" s="26">
        <f t="shared" si="19"/>
        <v>266</v>
      </c>
      <c r="Q25" s="27">
        <f t="shared" si="6"/>
        <v>77.3255813953488</v>
      </c>
      <c r="R25" s="26">
        <f t="shared" si="19"/>
        <v>266</v>
      </c>
      <c r="S25" s="27">
        <f t="shared" si="7"/>
        <v>77.3255813953488</v>
      </c>
      <c r="T25" s="3"/>
      <c r="U25" s="3"/>
      <c r="V25" s="3"/>
      <c r="W25" s="3"/>
      <c r="X25" s="3"/>
      <c r="Y25" s="3"/>
      <c r="Z25" s="3"/>
    </row>
    <row r="26" ht="19.5" customHeight="1" spans="1:26">
      <c r="A26" s="23">
        <v>16</v>
      </c>
      <c r="B26" s="24" t="s">
        <v>27</v>
      </c>
      <c r="C26" s="24" t="str">
        <f>'[1]9 ok'!C24</f>
        <v>Puskesmas Baso</v>
      </c>
      <c r="D26" s="25">
        <v>319</v>
      </c>
      <c r="E26" s="26">
        <v>207</v>
      </c>
      <c r="F26" s="27">
        <f t="shared" si="0"/>
        <v>64.8902821316615</v>
      </c>
      <c r="G26" s="26">
        <v>173</v>
      </c>
      <c r="H26" s="27">
        <f t="shared" si="1"/>
        <v>54.2319749216301</v>
      </c>
      <c r="I26" s="28">
        <v>150</v>
      </c>
      <c r="J26" s="27">
        <f t="shared" si="2"/>
        <v>47.0219435736677</v>
      </c>
      <c r="K26" s="26">
        <v>332</v>
      </c>
      <c r="L26" s="26">
        <v>203</v>
      </c>
      <c r="M26" s="27">
        <f t="shared" si="3"/>
        <v>61.144578313253</v>
      </c>
      <c r="N26" s="26">
        <f t="shared" ref="N26:R26" si="20">L26</f>
        <v>203</v>
      </c>
      <c r="O26" s="27">
        <f t="shared" si="5"/>
        <v>61.144578313253</v>
      </c>
      <c r="P26" s="26">
        <f t="shared" si="20"/>
        <v>203</v>
      </c>
      <c r="Q26" s="27">
        <f t="shared" si="6"/>
        <v>61.144578313253</v>
      </c>
      <c r="R26" s="26">
        <f t="shared" si="20"/>
        <v>203</v>
      </c>
      <c r="S26" s="27">
        <f t="shared" si="7"/>
        <v>61.144578313253</v>
      </c>
      <c r="T26" s="3"/>
      <c r="U26" s="3"/>
      <c r="V26" s="3"/>
      <c r="W26" s="3"/>
      <c r="X26" s="3"/>
      <c r="Y26" s="3"/>
      <c r="Z26" s="3"/>
    </row>
    <row r="27" ht="19.5" customHeight="1" spans="1:26">
      <c r="A27" s="23">
        <v>17</v>
      </c>
      <c r="B27" s="24"/>
      <c r="C27" s="24" t="str">
        <f>'[1]9 ok'!C25</f>
        <v>Puskesmas Padang Tarok</v>
      </c>
      <c r="D27" s="25">
        <v>217</v>
      </c>
      <c r="E27" s="26">
        <v>172</v>
      </c>
      <c r="F27" s="27">
        <f t="shared" si="0"/>
        <v>79.2626728110599</v>
      </c>
      <c r="G27" s="26">
        <v>141</v>
      </c>
      <c r="H27" s="27">
        <f t="shared" si="1"/>
        <v>64.9769585253456</v>
      </c>
      <c r="I27" s="28">
        <v>122</v>
      </c>
      <c r="J27" s="27">
        <f t="shared" si="2"/>
        <v>56.221198156682</v>
      </c>
      <c r="K27" s="26">
        <v>212</v>
      </c>
      <c r="L27" s="26">
        <v>157</v>
      </c>
      <c r="M27" s="27">
        <f t="shared" si="3"/>
        <v>74.0566037735849</v>
      </c>
      <c r="N27" s="26">
        <f t="shared" ref="N27:R27" si="21">L27</f>
        <v>157</v>
      </c>
      <c r="O27" s="27">
        <f t="shared" si="5"/>
        <v>74.0566037735849</v>
      </c>
      <c r="P27" s="26">
        <f t="shared" si="21"/>
        <v>157</v>
      </c>
      <c r="Q27" s="27">
        <f t="shared" si="6"/>
        <v>74.0566037735849</v>
      </c>
      <c r="R27" s="26">
        <f t="shared" si="21"/>
        <v>157</v>
      </c>
      <c r="S27" s="27">
        <f t="shared" si="7"/>
        <v>74.0566037735849</v>
      </c>
      <c r="T27" s="3"/>
      <c r="U27" s="3"/>
      <c r="V27" s="3"/>
      <c r="W27" s="3"/>
      <c r="X27" s="3"/>
      <c r="Y27" s="3"/>
      <c r="Z27" s="3"/>
    </row>
    <row r="28" ht="19.5" customHeight="1" spans="1:26">
      <c r="A28" s="23">
        <v>18</v>
      </c>
      <c r="B28" s="24" t="s">
        <v>28</v>
      </c>
      <c r="C28" s="24" t="str">
        <f>'[1]9 ok'!C26</f>
        <v>Puskesmas Pakan Kamis</v>
      </c>
      <c r="D28" s="25">
        <v>304</v>
      </c>
      <c r="E28" s="26">
        <v>270</v>
      </c>
      <c r="F28" s="27">
        <f t="shared" si="0"/>
        <v>88.8157894736842</v>
      </c>
      <c r="G28" s="26">
        <v>195</v>
      </c>
      <c r="H28" s="27">
        <f t="shared" si="1"/>
        <v>64.1447368421053</v>
      </c>
      <c r="I28" s="28">
        <v>182</v>
      </c>
      <c r="J28" s="27">
        <f t="shared" si="2"/>
        <v>59.8684210526316</v>
      </c>
      <c r="K28" s="26">
        <v>304</v>
      </c>
      <c r="L28" s="26">
        <v>214</v>
      </c>
      <c r="M28" s="27">
        <f t="shared" si="3"/>
        <v>70.3947368421053</v>
      </c>
      <c r="N28" s="26">
        <f t="shared" ref="N28:R28" si="22">L28</f>
        <v>214</v>
      </c>
      <c r="O28" s="27">
        <f t="shared" si="5"/>
        <v>70.3947368421053</v>
      </c>
      <c r="P28" s="26">
        <f t="shared" si="22"/>
        <v>214</v>
      </c>
      <c r="Q28" s="27">
        <f t="shared" si="6"/>
        <v>70.3947368421053</v>
      </c>
      <c r="R28" s="26">
        <f t="shared" si="22"/>
        <v>214</v>
      </c>
      <c r="S28" s="27">
        <f t="shared" si="7"/>
        <v>70.3947368421053</v>
      </c>
      <c r="T28" s="3"/>
      <c r="U28" s="3"/>
      <c r="V28" s="3"/>
      <c r="W28" s="3"/>
      <c r="X28" s="3"/>
      <c r="Y28" s="3"/>
      <c r="Z28" s="3"/>
    </row>
    <row r="29" ht="19.5" customHeight="1" spans="1:26">
      <c r="A29" s="23">
        <v>19</v>
      </c>
      <c r="B29" s="24"/>
      <c r="C29" s="24" t="str">
        <f>'[1]9 ok'!C27</f>
        <v>Puskesmas kapau</v>
      </c>
      <c r="D29" s="25">
        <v>183</v>
      </c>
      <c r="E29" s="26">
        <v>163</v>
      </c>
      <c r="F29" s="27">
        <f t="shared" si="0"/>
        <v>89.0710382513661</v>
      </c>
      <c r="G29" s="26">
        <v>129</v>
      </c>
      <c r="H29" s="27">
        <f t="shared" si="1"/>
        <v>70.4918032786885</v>
      </c>
      <c r="I29" s="28">
        <v>103</v>
      </c>
      <c r="J29" s="27">
        <f t="shared" si="2"/>
        <v>56.2841530054645</v>
      </c>
      <c r="K29" s="26">
        <v>183</v>
      </c>
      <c r="L29" s="26">
        <v>127</v>
      </c>
      <c r="M29" s="27">
        <f t="shared" si="3"/>
        <v>69.3989071038251</v>
      </c>
      <c r="N29" s="26">
        <f t="shared" ref="N29:R29" si="23">L29</f>
        <v>127</v>
      </c>
      <c r="O29" s="27">
        <f t="shared" si="5"/>
        <v>69.3989071038251</v>
      </c>
      <c r="P29" s="26">
        <f t="shared" si="23"/>
        <v>127</v>
      </c>
      <c r="Q29" s="27">
        <f t="shared" si="6"/>
        <v>69.3989071038251</v>
      </c>
      <c r="R29" s="26">
        <f t="shared" si="23"/>
        <v>127</v>
      </c>
      <c r="S29" s="27">
        <f t="shared" si="7"/>
        <v>69.3989071038251</v>
      </c>
      <c r="T29" s="3"/>
      <c r="U29" s="3"/>
      <c r="V29" s="3"/>
      <c r="W29" s="3"/>
      <c r="X29" s="3"/>
      <c r="Y29" s="3"/>
      <c r="Z29" s="3"/>
    </row>
    <row r="30" ht="19.5" customHeight="1" spans="1:26">
      <c r="A30" s="23">
        <v>20</v>
      </c>
      <c r="B30" s="24" t="s">
        <v>29</v>
      </c>
      <c r="C30" s="24" t="str">
        <f>'[1]9 ok'!C28</f>
        <v>Puskesmas Magek</v>
      </c>
      <c r="D30" s="25">
        <v>251</v>
      </c>
      <c r="E30" s="26">
        <v>223</v>
      </c>
      <c r="F30" s="27">
        <f t="shared" si="0"/>
        <v>88.8446215139442</v>
      </c>
      <c r="G30" s="26">
        <v>188</v>
      </c>
      <c r="H30" s="27">
        <f t="shared" si="1"/>
        <v>74.9003984063745</v>
      </c>
      <c r="I30" s="28">
        <v>175</v>
      </c>
      <c r="J30" s="27">
        <f t="shared" si="2"/>
        <v>69.7211155378486</v>
      </c>
      <c r="K30" s="26">
        <v>249</v>
      </c>
      <c r="L30" s="26">
        <v>212</v>
      </c>
      <c r="M30" s="27">
        <f t="shared" si="3"/>
        <v>85.140562248996</v>
      </c>
      <c r="N30" s="26">
        <f t="shared" ref="N30:R30" si="24">L30</f>
        <v>212</v>
      </c>
      <c r="O30" s="27">
        <f t="shared" si="5"/>
        <v>85.140562248996</v>
      </c>
      <c r="P30" s="26">
        <f t="shared" si="24"/>
        <v>212</v>
      </c>
      <c r="Q30" s="27">
        <f t="shared" si="6"/>
        <v>85.140562248996</v>
      </c>
      <c r="R30" s="26">
        <f t="shared" si="24"/>
        <v>212</v>
      </c>
      <c r="S30" s="27">
        <f t="shared" si="7"/>
        <v>85.140562248996</v>
      </c>
      <c r="T30" s="3"/>
      <c r="U30" s="3"/>
      <c r="V30" s="3"/>
      <c r="W30" s="3"/>
      <c r="X30" s="3"/>
      <c r="Y30" s="3"/>
      <c r="Z30" s="3"/>
    </row>
    <row r="31" ht="19.5" customHeight="1" spans="1:26">
      <c r="A31" s="23">
        <v>21</v>
      </c>
      <c r="B31" s="24" t="s">
        <v>30</v>
      </c>
      <c r="C31" s="24" t="str">
        <f>'[1]9 ok'!C29</f>
        <v>Puskesmas Palembayan</v>
      </c>
      <c r="D31" s="25">
        <v>123</v>
      </c>
      <c r="E31" s="26">
        <v>89</v>
      </c>
      <c r="F31" s="27">
        <f t="shared" si="0"/>
        <v>72.3577235772358</v>
      </c>
      <c r="G31" s="26">
        <v>89</v>
      </c>
      <c r="H31" s="27">
        <f t="shared" si="1"/>
        <v>72.3577235772358</v>
      </c>
      <c r="I31" s="28">
        <v>87</v>
      </c>
      <c r="J31" s="27">
        <f t="shared" si="2"/>
        <v>70.7317073170732</v>
      </c>
      <c r="K31" s="26">
        <v>124</v>
      </c>
      <c r="L31" s="26">
        <v>100</v>
      </c>
      <c r="M31" s="27">
        <f t="shared" si="3"/>
        <v>80.6451612903226</v>
      </c>
      <c r="N31" s="26">
        <f t="shared" ref="N31:R31" si="25">L31</f>
        <v>100</v>
      </c>
      <c r="O31" s="27">
        <f t="shared" si="5"/>
        <v>80.6451612903226</v>
      </c>
      <c r="P31" s="26">
        <f t="shared" si="25"/>
        <v>100</v>
      </c>
      <c r="Q31" s="27">
        <f t="shared" si="6"/>
        <v>80.6451612903226</v>
      </c>
      <c r="R31" s="26">
        <f t="shared" si="25"/>
        <v>100</v>
      </c>
      <c r="S31" s="27">
        <f t="shared" si="7"/>
        <v>80.6451612903226</v>
      </c>
      <c r="T31" s="3"/>
      <c r="U31" s="3"/>
      <c r="V31" s="3"/>
      <c r="W31" s="3"/>
      <c r="X31" s="3"/>
      <c r="Y31" s="3"/>
      <c r="Z31" s="3"/>
    </row>
    <row r="32" ht="19.5" customHeight="1" spans="1:26">
      <c r="A32" s="23">
        <v>22</v>
      </c>
      <c r="B32" s="24"/>
      <c r="C32" s="24" t="str">
        <f>'[1]9 ok'!C30</f>
        <v>Puskesmas Koto Alam</v>
      </c>
      <c r="D32" s="25">
        <v>454</v>
      </c>
      <c r="E32" s="26">
        <v>361</v>
      </c>
      <c r="F32" s="27">
        <f t="shared" si="0"/>
        <v>79.5154185022026</v>
      </c>
      <c r="G32" s="26">
        <v>272</v>
      </c>
      <c r="H32" s="27">
        <f t="shared" si="1"/>
        <v>59.9118942731277</v>
      </c>
      <c r="I32" s="28">
        <v>269</v>
      </c>
      <c r="J32" s="27">
        <f t="shared" si="2"/>
        <v>59.2511013215859</v>
      </c>
      <c r="K32" s="26">
        <v>457</v>
      </c>
      <c r="L32" s="26">
        <v>352</v>
      </c>
      <c r="M32" s="27">
        <f t="shared" si="3"/>
        <v>77.0240700218818</v>
      </c>
      <c r="N32" s="26">
        <f t="shared" ref="N32:R32" si="26">L32</f>
        <v>352</v>
      </c>
      <c r="O32" s="27">
        <f t="shared" si="5"/>
        <v>77.0240700218818</v>
      </c>
      <c r="P32" s="26">
        <f t="shared" si="26"/>
        <v>352</v>
      </c>
      <c r="Q32" s="27">
        <f t="shared" si="6"/>
        <v>77.0240700218818</v>
      </c>
      <c r="R32" s="26">
        <f t="shared" si="26"/>
        <v>352</v>
      </c>
      <c r="S32" s="27">
        <f t="shared" si="7"/>
        <v>77.0240700218818</v>
      </c>
      <c r="T32" s="3"/>
      <c r="U32" s="3"/>
      <c r="V32" s="3"/>
      <c r="W32" s="3"/>
      <c r="X32" s="3"/>
      <c r="Y32" s="3"/>
      <c r="Z32" s="3"/>
    </row>
    <row r="33" ht="19.5" customHeight="1" spans="1:26">
      <c r="A33" s="23">
        <v>23</v>
      </c>
      <c r="B33" s="24" t="s">
        <v>31</v>
      </c>
      <c r="C33" s="24" t="str">
        <f>'[1]9 ok'!C31</f>
        <v>Puskesmas Palupuh</v>
      </c>
      <c r="D33" s="25">
        <v>197</v>
      </c>
      <c r="E33" s="26">
        <v>142</v>
      </c>
      <c r="F33" s="27">
        <f t="shared" si="0"/>
        <v>72.0812182741117</v>
      </c>
      <c r="G33" s="26">
        <v>105</v>
      </c>
      <c r="H33" s="27">
        <f t="shared" si="1"/>
        <v>53.2994923857868</v>
      </c>
      <c r="I33" s="28">
        <v>93</v>
      </c>
      <c r="J33" s="27">
        <f t="shared" si="2"/>
        <v>47.2081218274112</v>
      </c>
      <c r="K33" s="26">
        <v>192</v>
      </c>
      <c r="L33" s="26">
        <v>126</v>
      </c>
      <c r="M33" s="27">
        <f t="shared" si="3"/>
        <v>65.625</v>
      </c>
      <c r="N33" s="26">
        <f t="shared" ref="N33:R33" si="27">L33</f>
        <v>126</v>
      </c>
      <c r="O33" s="27">
        <f t="shared" si="5"/>
        <v>65.625</v>
      </c>
      <c r="P33" s="26">
        <f t="shared" si="27"/>
        <v>126</v>
      </c>
      <c r="Q33" s="27">
        <f t="shared" si="6"/>
        <v>65.625</v>
      </c>
      <c r="R33" s="26">
        <f t="shared" si="27"/>
        <v>126</v>
      </c>
      <c r="S33" s="27">
        <f t="shared" si="7"/>
        <v>65.625</v>
      </c>
      <c r="T33" s="3"/>
      <c r="U33" s="3"/>
      <c r="V33" s="3"/>
      <c r="W33" s="3"/>
      <c r="X33" s="3"/>
      <c r="Y33" s="3"/>
      <c r="Z33" s="3"/>
    </row>
    <row r="34" ht="19.5" customHeight="1" spans="1:26">
      <c r="A34" s="29"/>
      <c r="B34" s="30"/>
      <c r="C34" s="30"/>
      <c r="D34" s="31"/>
      <c r="E34" s="31"/>
      <c r="F34" s="32"/>
      <c r="G34" s="31"/>
      <c r="H34" s="32"/>
      <c r="I34" s="32"/>
      <c r="J34" s="32"/>
      <c r="K34" s="31"/>
      <c r="L34" s="31"/>
      <c r="M34" s="32"/>
      <c r="N34" s="31"/>
      <c r="O34" s="32"/>
      <c r="P34" s="31"/>
      <c r="Q34" s="33"/>
      <c r="R34" s="31"/>
      <c r="S34" s="33"/>
      <c r="T34" s="3"/>
      <c r="U34" s="3"/>
      <c r="V34" s="3"/>
      <c r="W34" s="3"/>
      <c r="X34" s="3"/>
      <c r="Y34" s="3"/>
      <c r="Z34" s="3"/>
    </row>
    <row r="35" ht="19.5" customHeight="1" spans="1:26">
      <c r="A35" s="34" t="s">
        <v>32</v>
      </c>
      <c r="B35" s="35"/>
      <c r="C35" s="36"/>
      <c r="D35" s="37">
        <f t="shared" ref="D35:G35" si="28">SUM(D11:D34)</f>
        <v>7516</v>
      </c>
      <c r="E35" s="37">
        <f t="shared" si="28"/>
        <v>6218</v>
      </c>
      <c r="F35" s="38">
        <f>E35/D35*100</f>
        <v>82.7301756253326</v>
      </c>
      <c r="G35" s="37">
        <f t="shared" si="28"/>
        <v>5407</v>
      </c>
      <c r="H35" s="38">
        <f>G35/D35*100</f>
        <v>71.9398616285258</v>
      </c>
      <c r="I35" s="37">
        <f t="shared" ref="I35:L35" si="29">SUM(I11:I34)</f>
        <v>4713</v>
      </c>
      <c r="J35" s="38">
        <f>I35/D35*100</f>
        <v>62.7062267163385</v>
      </c>
      <c r="K35" s="37">
        <f t="shared" si="29"/>
        <v>7422</v>
      </c>
      <c r="L35" s="37">
        <f t="shared" si="29"/>
        <v>5818</v>
      </c>
      <c r="M35" s="38">
        <f>L35/K35*100</f>
        <v>78.3885745082188</v>
      </c>
      <c r="N35" s="37">
        <f t="shared" ref="N35:R35" si="30">SUM(N11:N34)</f>
        <v>5815</v>
      </c>
      <c r="O35" s="38">
        <f>N35/K35*100</f>
        <v>78.3481541363514</v>
      </c>
      <c r="P35" s="37">
        <f t="shared" si="30"/>
        <v>5815</v>
      </c>
      <c r="Q35" s="38">
        <f>P35/K35*100</f>
        <v>78.3481541363514</v>
      </c>
      <c r="R35" s="37">
        <f t="shared" si="30"/>
        <v>5815</v>
      </c>
      <c r="S35" s="38">
        <f>R35/K35*100</f>
        <v>78.3481541363514</v>
      </c>
      <c r="T35" s="3"/>
      <c r="U35" s="3"/>
      <c r="V35" s="3"/>
      <c r="W35" s="3"/>
      <c r="X35" s="3"/>
      <c r="Y35" s="3"/>
      <c r="Z35" s="3"/>
    </row>
    <row r="36" ht="15.75" customHeight="1" spans="1:26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"/>
      <c r="U36" s="3"/>
      <c r="V36" s="3"/>
      <c r="W36" s="3"/>
      <c r="X36" s="3"/>
      <c r="Y36" s="3"/>
      <c r="Z36" s="3"/>
    </row>
    <row r="37" ht="15.75" customHeight="1" spans="1:26">
      <c r="A37" s="40" t="s">
        <v>33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 spans="1:26">
      <c r="A38" s="4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 spans="1:26">
      <c r="A39" s="4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3:S3"/>
    <mergeCell ref="A4:S4"/>
    <mergeCell ref="A5:S5"/>
    <mergeCell ref="D7:H7"/>
    <mergeCell ref="K7:S7"/>
    <mergeCell ref="E8:F8"/>
    <mergeCell ref="G8:H8"/>
    <mergeCell ref="I8:J8"/>
    <mergeCell ref="L8:M8"/>
    <mergeCell ref="N8:O8"/>
    <mergeCell ref="P8:Q8"/>
    <mergeCell ref="R8:S8"/>
    <mergeCell ref="A7:A9"/>
    <mergeCell ref="B7:B9"/>
    <mergeCell ref="C7:C9"/>
    <mergeCell ref="D8:D9"/>
    <mergeCell ref="K8:K9"/>
  </mergeCells>
  <printOptions horizontalCentered="1"/>
  <pageMargins left="0.91" right="0.905511811023622" top="1.14173228346457" bottom="0.90551181102362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24 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2026-05-19T08:07:47Z</dcterms:created>
  <dcterms:modified xsi:type="dcterms:W3CDTF">2026-05-19T08:07:53Z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96841B0CD1AF48EE9DA42607DBFA4BB3_11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